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PRIHODA'!$A$1:$H$81</definedName>
  </definedNames>
  <calcPr fullCalcOnLoad="1"/>
</workbook>
</file>

<file path=xl/sharedStrings.xml><?xml version="1.0" encoding="utf-8"?>
<sst xmlns="http://schemas.openxmlformats.org/spreadsheetml/2006/main" count="170" uniqueCount="80">
  <si>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</si>
  <si>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</si>
  <si>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</si>
  <si>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</si>
  <si>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</si>
  <si>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</si>
  <si>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</si>
  <si>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</si>
  <si>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</si>
  <si>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</si>
  <si>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</si>
  <si>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</si>
  <si>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</si>
  <si>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</si>
  <si>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</si>
  <si>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</si>
  <si>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</si>
  <si>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</si>
  <si>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</si>
  <si>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</si>
  <si>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</si>
  <si>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</si>
  <si>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</si>
  <si>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</si>
  <si>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</si>
  <si>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</si>
  <si>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</si>
  <si>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</si>
  <si>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</si>
  <si>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</si>
  <si>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</si>
  <si>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</si>
  <si>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</si>
  <si>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</si>
  <si>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</si>
  <si>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</si>
  <si>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</si>
  <si>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</si>
  <si>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</si>
  <si>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</si>
  <si>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</si>
  <si>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</si>
  <si>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</si>
  <si>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</si>
  <si>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</si>
  <si>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</si>
  <si>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</si>
  <si>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Naziv aktivnosti</t>
  </si>
  <si>
    <t>Prijedlog plana 
za 2015.</t>
  </si>
  <si>
    <t>Projekcija plana
za 2016.</t>
  </si>
  <si>
    <t>Projekcija plana 
za 2017.</t>
  </si>
  <si>
    <t>2017.</t>
  </si>
  <si>
    <t>Ukupno prihodi i primici za 2017.</t>
  </si>
  <si>
    <t>NAZIV KORISNIKA</t>
  </si>
  <si>
    <t>Osnovno i srednjoškolsko obrazovanje</t>
  </si>
  <si>
    <t>Aktivnost</t>
  </si>
  <si>
    <t>Srednjoškolsko obrazovanje-standard</t>
  </si>
  <si>
    <t>UKUPNO:</t>
  </si>
  <si>
    <t>Srednjoškolsko obrazovanje - operativni plan</t>
  </si>
  <si>
    <t>Podizanje kvalitete i standarda kroz aktivnosti škola</t>
  </si>
  <si>
    <t>T</t>
  </si>
  <si>
    <t>Projekti Europske unije</t>
  </si>
  <si>
    <t>Stručno osposobljavanje za rad bez zasnivanja radnog odnosa</t>
  </si>
  <si>
    <t>Naknade trošk.osobama izvan radn.odn.</t>
  </si>
  <si>
    <t xml:space="preserve">A </t>
  </si>
  <si>
    <t>Prometne jedinice mladeži</t>
  </si>
  <si>
    <t>SVEUKUPNO:</t>
  </si>
  <si>
    <t>Srednja škola Ivana Meštrovića Drniš</t>
  </si>
  <si>
    <t>SVEUKUPNO</t>
  </si>
  <si>
    <t>PROJEKCIJA PLANA ZA 2018.</t>
  </si>
  <si>
    <t>2018.</t>
  </si>
  <si>
    <t>Ukupno prihodi i primici za 2018.</t>
  </si>
  <si>
    <t>PRIJEDLOG PLANA ZA 2017.</t>
  </si>
  <si>
    <t>PROJEKCIJA PLANA ZA 2019.</t>
  </si>
  <si>
    <t>2019.</t>
  </si>
  <si>
    <t>Ukupno prihodi i primici za 2019.</t>
  </si>
  <si>
    <t>Prijedlog plana 
za 2017.</t>
  </si>
  <si>
    <t>Projekcija plana
za 2018.</t>
  </si>
  <si>
    <t>Projekcija plana 
za 2019.</t>
  </si>
  <si>
    <t>PRIJEDLOG FINANCIJSKOG PLANA PRORAČUNSKIH KORISNIKA ŠIBENSKO-KNINSKE ŽUPANIJE ZA 2017.                                                                                                                                                I PROJEKCIJA PLANA ZA  2018. I 2019.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</si>
</sst>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8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MS Sans Serif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i/>
      <sz val="9.85"/>
      <color indexed="10"/>
      <name val="Arial"/>
      <family val="2"/>
    </font>
    <font>
      <b/>
      <sz val="10"/>
      <color indexed="10"/>
      <name val="Arial"/>
      <family val="2"/>
    </font>
    <font>
      <b/>
      <sz val="9.85"/>
      <color indexed="10"/>
      <name val="Arial"/>
      <family val="2"/>
    </font>
    <font>
      <sz val="9.85"/>
      <color indexed="10"/>
      <name val="Arial"/>
      <family val="2"/>
    </font>
    <font>
      <b/>
      <i/>
      <sz val="9.85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i/>
      <sz val="9.85"/>
      <color rgb="FFFF0000"/>
      <name val="Arial"/>
      <family val="2"/>
    </font>
    <font>
      <b/>
      <sz val="10"/>
      <color rgb="FFFF0000"/>
      <name val="Arial"/>
      <family val="2"/>
    </font>
    <font>
      <b/>
      <sz val="9.85"/>
      <color rgb="FFFF0000"/>
      <name val="Arial"/>
      <family val="2"/>
    </font>
    <font>
      <sz val="9.85"/>
      <color rgb="FFFF0000"/>
      <name val="Arial"/>
      <family val="2"/>
    </font>
    <font>
      <b/>
      <i/>
      <sz val="9.85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7" applyNumberFormat="0" applyAlignment="0" applyProtection="0"/>
    <xf numFmtId="0" fontId="60" fillId="44" borderId="8" applyNumberFormat="0" applyAlignment="0" applyProtection="0"/>
    <xf numFmtId="0" fontId="15" fillId="0" borderId="9" applyNumberFormat="0" applyFill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8" fillId="47" borderId="1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0" borderId="22" xfId="0" applyNumberFormat="1" applyFont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3" xfId="0" applyNumberFormat="1" applyFont="1" applyFill="1" applyBorder="1" applyAlignment="1">
      <alignment horizontal="right" vertical="top" wrapText="1"/>
    </xf>
    <xf numFmtId="1" fontId="22" fillId="49" borderId="24" xfId="0" applyNumberFormat="1" applyFont="1" applyFill="1" applyBorder="1" applyAlignment="1">
      <alignment horizontal="left" wrapText="1"/>
    </xf>
    <xf numFmtId="0" fontId="73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27" fillId="0" borderId="26" xfId="0" applyFont="1" applyBorder="1" applyAlignment="1" quotePrefix="1">
      <alignment horizontal="left" vertical="center" wrapText="1"/>
    </xf>
    <xf numFmtId="0" fontId="27" fillId="0" borderId="27" xfId="0" applyFont="1" applyBorder="1" applyAlignment="1" quotePrefix="1">
      <alignment horizontal="left" vertical="center" wrapText="1"/>
    </xf>
    <xf numFmtId="0" fontId="27" fillId="0" borderId="27" xfId="0" applyFont="1" applyBorder="1" applyAlignment="1" quotePrefix="1">
      <alignment horizontal="center" vertical="center" wrapText="1"/>
    </xf>
    <xf numFmtId="0" fontId="27" fillId="0" borderId="27" xfId="0" applyNumberFormat="1" applyFont="1" applyFill="1" applyBorder="1" applyAlignment="1" applyProtection="1" quotePrefix="1">
      <alignment horizontal="left" vertical="center"/>
      <protection/>
    </xf>
    <xf numFmtId="0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vertical="center"/>
      <protection/>
    </xf>
    <xf numFmtId="3" fontId="27" fillId="0" borderId="30" xfId="0" applyNumberFormat="1" applyFont="1" applyFill="1" applyBorder="1" applyAlignment="1" applyProtection="1">
      <alignment horizontal="right" vertical="center" wrapText="1"/>
      <protection/>
    </xf>
    <xf numFmtId="3" fontId="27" fillId="0" borderId="31" xfId="0" applyNumberFormat="1" applyFont="1" applyFill="1" applyBorder="1" applyAlignment="1" applyProtection="1">
      <alignment horizontal="right" vertical="center" wrapText="1"/>
      <protection/>
    </xf>
    <xf numFmtId="3" fontId="21" fillId="0" borderId="30" xfId="0" applyNumberFormat="1" applyFont="1" applyBorder="1" applyAlignment="1">
      <alignment horizontal="right" vertical="center"/>
    </xf>
    <xf numFmtId="3" fontId="21" fillId="0" borderId="31" xfId="0" applyNumberFormat="1" applyFont="1" applyBorder="1" applyAlignment="1">
      <alignment horizontal="right" vertical="center"/>
    </xf>
    <xf numFmtId="0" fontId="27" fillId="0" borderId="32" xfId="0" applyFont="1" applyBorder="1" applyAlignment="1">
      <alignment horizontal="left" vertical="center"/>
    </xf>
    <xf numFmtId="3" fontId="27" fillId="0" borderId="30" xfId="0" applyNumberFormat="1" applyFont="1" applyBorder="1" applyAlignment="1">
      <alignment horizontal="right" vertical="center"/>
    </xf>
    <xf numFmtId="3" fontId="21" fillId="0" borderId="30" xfId="0" applyNumberFormat="1" applyFont="1" applyFill="1" applyBorder="1" applyAlignment="1" applyProtection="1">
      <alignment horizontal="right" vertical="center" wrapText="1"/>
      <protection/>
    </xf>
    <xf numFmtId="3" fontId="21" fillId="0" borderId="31" xfId="0" applyNumberFormat="1" applyFont="1" applyFill="1" applyBorder="1" applyAlignment="1" applyProtection="1">
      <alignment horizontal="right" vertical="center" wrapText="1"/>
      <protection/>
    </xf>
    <xf numFmtId="3" fontId="27" fillId="0" borderId="33" xfId="0" applyNumberFormat="1" applyFont="1" applyFill="1" applyBorder="1" applyAlignment="1" applyProtection="1">
      <alignment horizontal="right" vertical="center" wrapText="1"/>
      <protection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4" fillId="0" borderId="0" xfId="0" applyNumberFormat="1" applyFont="1" applyFill="1" applyBorder="1" applyAlignment="1" applyProtection="1">
      <alignment vertical="center" wrapText="1"/>
      <protection/>
    </xf>
    <xf numFmtId="0" fontId="73" fillId="0" borderId="0" xfId="0" applyNumberFormat="1" applyFont="1" applyFill="1" applyBorder="1" applyAlignment="1" applyProtection="1">
      <alignment horizontal="center" vertical="center"/>
      <protection/>
    </xf>
    <xf numFmtId="3" fontId="27" fillId="0" borderId="34" xfId="0" applyNumberFormat="1" applyFont="1" applyBorder="1" applyAlignment="1">
      <alignment horizontal="right" vertical="center"/>
    </xf>
    <xf numFmtId="0" fontId="30" fillId="0" borderId="0" xfId="0" applyNumberFormat="1" applyFont="1" applyFill="1" applyBorder="1" applyAlignment="1" applyProtection="1">
      <alignment vertical="center"/>
      <protection/>
    </xf>
    <xf numFmtId="3" fontId="27" fillId="0" borderId="33" xfId="0" applyNumberFormat="1" applyFont="1" applyBorder="1" applyAlignment="1">
      <alignment horizontal="right" vertical="center"/>
    </xf>
    <xf numFmtId="3" fontId="27" fillId="0" borderId="35" xfId="0" applyNumberFormat="1" applyFont="1" applyBorder="1" applyAlignment="1">
      <alignment horizontal="right" vertical="center"/>
    </xf>
    <xf numFmtId="0" fontId="27" fillId="0" borderId="36" xfId="0" applyFont="1" applyBorder="1" applyAlignment="1" quotePrefix="1">
      <alignment horizontal="left" vertical="center"/>
    </xf>
    <xf numFmtId="0" fontId="27" fillId="0" borderId="36" xfId="0" applyNumberFormat="1" applyFont="1" applyFill="1" applyBorder="1" applyAlignment="1" applyProtection="1">
      <alignment vertical="center" wrapText="1"/>
      <protection/>
    </xf>
    <xf numFmtId="0" fontId="28" fillId="0" borderId="36" xfId="0" applyNumberFormat="1" applyFont="1" applyFill="1" applyBorder="1" applyAlignment="1" applyProtection="1">
      <alignment vertical="center" wrapText="1"/>
      <protection/>
    </xf>
    <xf numFmtId="0" fontId="28" fillId="0" borderId="36" xfId="0" applyNumberFormat="1" applyFont="1" applyFill="1" applyBorder="1" applyAlignment="1" applyProtection="1">
      <alignment horizontal="center" vertical="center" wrapText="1"/>
      <protection/>
    </xf>
    <xf numFmtId="3" fontId="30" fillId="0" borderId="36" xfId="0" applyNumberFormat="1" applyFont="1" applyFill="1" applyBorder="1" applyAlignment="1" applyProtection="1">
      <alignment vertical="center"/>
      <protection/>
    </xf>
    <xf numFmtId="3" fontId="27" fillId="0" borderId="20" xfId="0" applyNumberFormat="1" applyFont="1" applyBorder="1" applyAlignment="1">
      <alignment horizontal="right" vertical="center"/>
    </xf>
    <xf numFmtId="3" fontId="27" fillId="0" borderId="21" xfId="0" applyNumberFormat="1" applyFont="1" applyBorder="1" applyAlignment="1">
      <alignment horizontal="right" vertical="center"/>
    </xf>
    <xf numFmtId="0" fontId="73" fillId="0" borderId="0" xfId="0" applyFont="1" applyAlignment="1">
      <alignment horizontal="right"/>
    </xf>
    <xf numFmtId="0" fontId="73" fillId="0" borderId="0" xfId="0" applyNumberFormat="1" applyFont="1" applyFill="1" applyBorder="1" applyAlignment="1" applyProtection="1">
      <alignment vertical="center" wrapText="1"/>
      <protection/>
    </xf>
    <xf numFmtId="0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Fill="1" applyBorder="1" applyAlignment="1" applyProtection="1">
      <alignment horizontal="left" vertical="center" wrapText="1"/>
      <protection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77" fillId="0" borderId="0" xfId="0" applyNumberFormat="1" applyFont="1" applyFill="1" applyBorder="1" applyAlignment="1" applyProtection="1">
      <alignment vertical="center"/>
      <protection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Border="1" applyAlignment="1" quotePrefix="1">
      <alignment horizontal="left" vertical="center"/>
    </xf>
    <xf numFmtId="0" fontId="76" fillId="0" borderId="0" xfId="0" applyFont="1" applyBorder="1" applyAlignment="1" quotePrefix="1">
      <alignment horizontal="center" vertical="center"/>
    </xf>
    <xf numFmtId="0" fontId="79" fillId="0" borderId="0" xfId="0" applyFont="1" applyBorder="1" applyAlignment="1" quotePrefix="1">
      <alignment horizontal="center" vertical="center"/>
    </xf>
    <xf numFmtId="0" fontId="79" fillId="0" borderId="0" xfId="0" applyFont="1" applyBorder="1" applyAlignment="1">
      <alignment vertical="center"/>
    </xf>
    <xf numFmtId="0" fontId="78" fillId="0" borderId="0" xfId="0" applyFont="1" applyBorder="1" applyAlignment="1" quotePrefix="1">
      <alignment horizontal="left" vertical="center" wrapText="1"/>
    </xf>
    <xf numFmtId="0" fontId="79" fillId="0" borderId="0" xfId="0" applyFont="1" applyBorder="1" applyAlignment="1" quotePrefix="1">
      <alignment horizontal="left" vertical="center" wrapText="1"/>
    </xf>
    <xf numFmtId="0" fontId="78" fillId="0" borderId="0" xfId="0" applyFont="1" applyBorder="1" applyAlignment="1" quotePrefix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1" fillId="0" borderId="0" xfId="0" applyNumberFormat="1" applyFont="1" applyFill="1" applyBorder="1" applyAlignment="1" applyProtection="1" quotePrefix="1">
      <alignment horizontal="center" vertical="center"/>
      <protection/>
    </xf>
    <xf numFmtId="3" fontId="81" fillId="0" borderId="0" xfId="0" applyNumberFormat="1" applyFont="1" applyFill="1" applyBorder="1" applyAlignment="1" applyProtection="1">
      <alignment/>
      <protection/>
    </xf>
    <xf numFmtId="0" fontId="78" fillId="0" borderId="29" xfId="0" applyFont="1" applyBorder="1" applyAlignment="1" quotePrefix="1">
      <alignment horizontal="left" vertical="center" wrapText="1"/>
    </xf>
    <xf numFmtId="0" fontId="78" fillId="0" borderId="29" xfId="0" applyFont="1" applyBorder="1" applyAlignment="1" quotePrefix="1">
      <alignment horizontal="center" vertical="center" wrapText="1"/>
    </xf>
    <xf numFmtId="0" fontId="77" fillId="0" borderId="29" xfId="0" applyNumberFormat="1" applyFont="1" applyFill="1" applyBorder="1" applyAlignment="1" applyProtection="1" quotePrefix="1">
      <alignment horizontal="left" vertical="center"/>
      <protection/>
    </xf>
    <xf numFmtId="0" fontId="73" fillId="0" borderId="0" xfId="0" applyNumberFormat="1" applyFont="1" applyFill="1" applyBorder="1" applyAlignment="1" applyProtection="1" quotePrefix="1">
      <alignment horizontal="center" vertical="center"/>
      <protection/>
    </xf>
    <xf numFmtId="3" fontId="73" fillId="0" borderId="0" xfId="0" applyNumberFormat="1" applyFont="1" applyFill="1" applyBorder="1" applyAlignment="1" applyProtection="1" quotePrefix="1">
      <alignment horizontal="left"/>
      <protection/>
    </xf>
    <xf numFmtId="3" fontId="77" fillId="0" borderId="0" xfId="0" applyNumberFormat="1" applyFont="1" applyFill="1" applyBorder="1" applyAlignment="1" applyProtection="1" quotePrefix="1">
      <alignment horizontal="left"/>
      <protection/>
    </xf>
    <xf numFmtId="3" fontId="73" fillId="0" borderId="0" xfId="0" applyNumberFormat="1" applyFont="1" applyFill="1" applyBorder="1" applyAlignment="1" applyProtection="1">
      <alignment/>
      <protection/>
    </xf>
    <xf numFmtId="3" fontId="77" fillId="0" borderId="0" xfId="0" applyNumberFormat="1" applyFont="1" applyFill="1" applyBorder="1" applyAlignment="1" applyProtection="1" quotePrefix="1">
      <alignment horizontal="left" wrapText="1"/>
      <protection/>
    </xf>
    <xf numFmtId="3" fontId="77" fillId="0" borderId="0" xfId="0" applyNumberFormat="1" applyFont="1" applyFill="1" applyBorder="1" applyAlignment="1" applyProtection="1">
      <alignment/>
      <protection/>
    </xf>
    <xf numFmtId="0" fontId="82" fillId="0" borderId="0" xfId="0" applyFont="1" applyBorder="1" applyAlignment="1" quotePrefix="1">
      <alignment horizontal="left" vertical="center"/>
    </xf>
    <xf numFmtId="3" fontId="73" fillId="0" borderId="0" xfId="0" applyNumberFormat="1" applyFont="1" applyFill="1" applyBorder="1" applyAlignment="1" applyProtection="1">
      <alignment horizontal="left"/>
      <protection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77" fillId="0" borderId="0" xfId="0" applyNumberFormat="1" applyFont="1" applyFill="1" applyBorder="1" applyAlignment="1" applyProtection="1">
      <alignment horizontal="center" vertical="center"/>
      <protection/>
    </xf>
    <xf numFmtId="0" fontId="77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 quotePrefix="1">
      <alignment horizontal="left"/>
      <protection/>
    </xf>
    <xf numFmtId="1" fontId="21" fillId="0" borderId="37" xfId="0" applyNumberFormat="1" applyFont="1" applyBorder="1" applyAlignment="1">
      <alignment horizontal="left" wrapText="1"/>
    </xf>
    <xf numFmtId="3" fontId="21" fillId="0" borderId="38" xfId="0" applyNumberFormat="1" applyFont="1" applyBorder="1" applyAlignment="1">
      <alignment horizontal="center" vertical="center" wrapText="1"/>
    </xf>
    <xf numFmtId="3" fontId="21" fillId="0" borderId="39" xfId="0" applyNumberFormat="1" applyFont="1" applyBorder="1" applyAlignment="1">
      <alignment/>
    </xf>
    <xf numFmtId="3" fontId="21" fillId="0" borderId="39" xfId="0" applyNumberFormat="1" applyFont="1" applyBorder="1" applyAlignment="1">
      <alignment horizontal="center" wrapText="1"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 horizontal="center" vertical="center" wrapText="1"/>
    </xf>
    <xf numFmtId="1" fontId="21" fillId="0" borderId="41" xfId="0" applyNumberFormat="1" applyFont="1" applyBorder="1" applyAlignment="1">
      <alignment horizontal="left"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1" fontId="21" fillId="0" borderId="45" xfId="0" applyNumberFormat="1" applyFont="1" applyBorder="1" applyAlignment="1">
      <alignment horizontal="left" wrapText="1"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0" fontId="31" fillId="35" borderId="30" xfId="0" applyNumberFormat="1" applyFont="1" applyFill="1" applyBorder="1" applyAlignment="1" applyProtection="1">
      <alignment horizontal="center" vertical="center" wrapText="1"/>
      <protection/>
    </xf>
    <xf numFmtId="0" fontId="22" fillId="35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32" fillId="0" borderId="30" xfId="0" applyNumberFormat="1" applyFont="1" applyFill="1" applyBorder="1" applyAlignment="1" applyProtection="1">
      <alignment horizontal="center"/>
      <protection/>
    </xf>
    <xf numFmtId="0" fontId="33" fillId="0" borderId="30" xfId="0" applyNumberFormat="1" applyFont="1" applyFill="1" applyBorder="1" applyAlignment="1" applyProtection="1">
      <alignment wrapText="1"/>
      <protection/>
    </xf>
    <xf numFmtId="0" fontId="32" fillId="0" borderId="30" xfId="0" applyNumberFormat="1" applyFont="1" applyFill="1" applyBorder="1" applyAlignment="1" applyProtection="1">
      <alignment/>
      <protection/>
    </xf>
    <xf numFmtId="0" fontId="32" fillId="0" borderId="30" xfId="0" applyNumberFormat="1" applyFont="1" applyFill="1" applyBorder="1" applyAlignment="1" applyProtection="1">
      <alignment wrapText="1"/>
      <protection/>
    </xf>
    <xf numFmtId="0" fontId="34" fillId="0" borderId="30" xfId="0" applyNumberFormat="1" applyFont="1" applyFill="1" applyBorder="1" applyAlignment="1" applyProtection="1">
      <alignment wrapText="1"/>
      <protection/>
    </xf>
    <xf numFmtId="0" fontId="34" fillId="0" borderId="30" xfId="0" applyNumberFormat="1" applyFont="1" applyFill="1" applyBorder="1" applyAlignment="1" applyProtection="1">
      <alignment/>
      <protection/>
    </xf>
    <xf numFmtId="0" fontId="35" fillId="0" borderId="30" xfId="0" applyNumberFormat="1" applyFont="1" applyFill="1" applyBorder="1" applyAlignment="1" applyProtection="1">
      <alignment horizontal="left"/>
      <protection/>
    </xf>
    <xf numFmtId="0" fontId="35" fillId="0" borderId="30" xfId="0" applyNumberFormat="1" applyFont="1" applyFill="1" applyBorder="1" applyAlignment="1" applyProtection="1">
      <alignment wrapText="1"/>
      <protection/>
    </xf>
    <xf numFmtId="0" fontId="36" fillId="0" borderId="30" xfId="0" applyNumberFormat="1" applyFont="1" applyFill="1" applyBorder="1" applyAlignment="1" applyProtection="1">
      <alignment/>
      <protection/>
    </xf>
    <xf numFmtId="0" fontId="36" fillId="0" borderId="30" xfId="0" applyNumberFormat="1" applyFont="1" applyFill="1" applyBorder="1" applyAlignment="1" applyProtection="1">
      <alignment horizontal="center"/>
      <protection/>
    </xf>
    <xf numFmtId="0" fontId="36" fillId="0" borderId="30" xfId="0" applyNumberFormat="1" applyFont="1" applyFill="1" applyBorder="1" applyAlignment="1" applyProtection="1">
      <alignment wrapText="1"/>
      <protection/>
    </xf>
    <xf numFmtId="4" fontId="36" fillId="0" borderId="30" xfId="0" applyNumberFormat="1" applyFont="1" applyFill="1" applyBorder="1" applyAlignment="1" applyProtection="1">
      <alignment/>
      <protection/>
    </xf>
    <xf numFmtId="4" fontId="32" fillId="0" borderId="30" xfId="0" applyNumberFormat="1" applyFont="1" applyFill="1" applyBorder="1" applyAlignment="1" applyProtection="1">
      <alignment/>
      <protection/>
    </xf>
    <xf numFmtId="0" fontId="36" fillId="0" borderId="30" xfId="0" applyNumberFormat="1" applyFont="1" applyFill="1" applyBorder="1" applyAlignment="1" applyProtection="1">
      <alignment horizontal="right" wrapText="1"/>
      <protection/>
    </xf>
    <xf numFmtId="0" fontId="35" fillId="0" borderId="30" xfId="0" applyFont="1" applyBorder="1" applyAlignment="1">
      <alignment wrapText="1"/>
    </xf>
    <xf numFmtId="0" fontId="35" fillId="0" borderId="30" xfId="0" applyNumberFormat="1" applyFont="1" applyFill="1" applyBorder="1" applyAlignment="1" applyProtection="1">
      <alignment horizontal="center"/>
      <protection/>
    </xf>
    <xf numFmtId="0" fontId="35" fillId="0" borderId="30" xfId="0" applyFont="1" applyBorder="1" applyAlignment="1">
      <alignment/>
    </xf>
    <xf numFmtId="0" fontId="0" fillId="0" borderId="30" xfId="0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19" xfId="0" applyNumberFormat="1" applyFont="1" applyBorder="1" applyAlignment="1">
      <alignment/>
    </xf>
    <xf numFmtId="4" fontId="21" fillId="0" borderId="20" xfId="0" applyNumberFormat="1" applyFont="1" applyBorder="1" applyAlignment="1">
      <alignment/>
    </xf>
    <xf numFmtId="4" fontId="32" fillId="0" borderId="30" xfId="0" applyNumberFormat="1" applyFont="1" applyBorder="1" applyAlignment="1">
      <alignment/>
    </xf>
    <xf numFmtId="4" fontId="36" fillId="0" borderId="30" xfId="0" applyNumberFormat="1" applyFont="1" applyBorder="1" applyAlignment="1">
      <alignment/>
    </xf>
    <xf numFmtId="0" fontId="38" fillId="0" borderId="30" xfId="0" applyFont="1" applyBorder="1" applyAlignment="1">
      <alignment/>
    </xf>
    <xf numFmtId="4" fontId="26" fillId="0" borderId="30" xfId="0" applyNumberFormat="1" applyFont="1" applyBorder="1" applyAlignment="1">
      <alignment/>
    </xf>
    <xf numFmtId="0" fontId="26" fillId="0" borderId="30" xfId="0" applyNumberFormat="1" applyFont="1" applyBorder="1" applyAlignment="1">
      <alignment horizontal="center"/>
    </xf>
    <xf numFmtId="4" fontId="36" fillId="0" borderId="0" xfId="0" applyNumberFormat="1" applyFont="1" applyAlignment="1">
      <alignment/>
    </xf>
    <xf numFmtId="0" fontId="21" fillId="0" borderId="32" xfId="0" applyFont="1" applyBorder="1" applyAlignment="1" quotePrefix="1">
      <alignment horizontal="left" vertical="center"/>
    </xf>
    <xf numFmtId="0" fontId="21" fillId="0" borderId="29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75" fillId="0" borderId="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27" fillId="0" borderId="49" xfId="0" applyNumberFormat="1" applyFont="1" applyFill="1" applyBorder="1" applyAlignment="1" applyProtection="1" quotePrefix="1">
      <alignment horizontal="left" vertical="center" wrapText="1"/>
      <protection/>
    </xf>
    <xf numFmtId="0" fontId="28" fillId="0" borderId="50" xfId="0" applyNumberFormat="1" applyFont="1" applyFill="1" applyBorder="1" applyAlignment="1" applyProtection="1">
      <alignment vertical="center" wrapText="1"/>
      <protection/>
    </xf>
    <xf numFmtId="0" fontId="21" fillId="0" borderId="32" xfId="0" applyNumberFormat="1" applyFont="1" applyFill="1" applyBorder="1" applyAlignment="1" applyProtection="1">
      <alignment horizontal="left" vertical="center" wrapText="1"/>
      <protection/>
    </xf>
    <xf numFmtId="0" fontId="21" fillId="0" borderId="29" xfId="0" applyNumberFormat="1" applyFont="1" applyFill="1" applyBorder="1" applyAlignment="1" applyProtection="1">
      <alignment vertical="center" wrapText="1"/>
      <protection/>
    </xf>
    <xf numFmtId="0" fontId="27" fillId="0" borderId="32" xfId="0" applyNumberFormat="1" applyFont="1" applyFill="1" applyBorder="1" applyAlignment="1" applyProtection="1">
      <alignment horizontal="left" vertical="center" wrapText="1"/>
      <protection/>
    </xf>
    <xf numFmtId="0" fontId="28" fillId="0" borderId="29" xfId="0" applyNumberFormat="1" applyFont="1" applyFill="1" applyBorder="1" applyAlignment="1" applyProtection="1">
      <alignment vertical="center" wrapText="1"/>
      <protection/>
    </xf>
    <xf numFmtId="0" fontId="21" fillId="0" borderId="32" xfId="0" applyNumberFormat="1" applyFont="1" applyFill="1" applyBorder="1" applyAlignment="1" applyProtection="1" quotePrefix="1">
      <alignment horizontal="left" vertical="center" wrapText="1"/>
      <protection/>
    </xf>
    <xf numFmtId="0" fontId="7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49" xfId="0" applyNumberFormat="1" applyFont="1" applyFill="1" applyBorder="1" applyAlignment="1" applyProtection="1">
      <alignment horizontal="left" vertical="center" wrapText="1"/>
      <protection/>
    </xf>
    <xf numFmtId="0" fontId="21" fillId="0" borderId="50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51" xfId="0" applyNumberFormat="1" applyFont="1" applyFill="1" applyBorder="1" applyAlignment="1" applyProtection="1" quotePrefix="1">
      <alignment horizontal="left" vertical="center" wrapText="1"/>
      <protection/>
    </xf>
    <xf numFmtId="0" fontId="28" fillId="0" borderId="36" xfId="0" applyNumberFormat="1" applyFont="1" applyFill="1" applyBorder="1" applyAlignment="1" applyProtection="1">
      <alignment vertical="center" wrapText="1"/>
      <protection/>
    </xf>
    <xf numFmtId="4" fontId="22" fillId="0" borderId="51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4" fontId="22" fillId="0" borderId="52" xfId="0" applyNumberFormat="1" applyFont="1" applyBorder="1" applyAlignment="1">
      <alignment horizontal="center"/>
    </xf>
    <xf numFmtId="0" fontId="75" fillId="0" borderId="53" xfId="0" applyNumberFormat="1" applyFont="1" applyFill="1" applyBorder="1" applyAlignment="1" applyProtection="1" quotePrefix="1">
      <alignment horizontal="left" wrapText="1"/>
      <protection/>
    </xf>
    <xf numFmtId="0" fontId="74" fillId="0" borderId="53" xfId="0" applyNumberFormat="1" applyFont="1" applyFill="1" applyBorder="1" applyAlignment="1" applyProtection="1">
      <alignment wrapText="1"/>
      <protection/>
    </xf>
    <xf numFmtId="0" fontId="27" fillId="0" borderId="51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010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010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59</xdr:row>
      <xdr:rowOff>19050</xdr:rowOff>
    </xdr:from>
    <xdr:to>
      <xdr:col>1</xdr:col>
      <xdr:colOff>0</xdr:colOff>
      <xdr:row>61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982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19050</xdr:rowOff>
    </xdr:from>
    <xdr:to>
      <xdr:col>0</xdr:col>
      <xdr:colOff>1057275</xdr:colOff>
      <xdr:row>61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982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J4" sqref="J4"/>
    </sheetView>
  </sheetViews>
  <sheetFormatPr defaultColWidth="11.421875" defaultRowHeight="12.75"/>
  <cols>
    <col min="1" max="2" width="4.28125" style="23" customWidth="1"/>
    <col min="3" max="3" width="5.57421875" style="23" customWidth="1"/>
    <col min="4" max="4" width="5.28125" style="42" customWidth="1"/>
    <col min="5" max="5" width="48.8515625" style="23" customWidth="1"/>
    <col min="6" max="6" width="16.57421875" style="23" bestFit="1" customWidth="1"/>
    <col min="7" max="7" width="17.28125" style="23" customWidth="1"/>
    <col min="8" max="8" width="16.7109375" style="23" customWidth="1"/>
    <col min="9" max="16384" width="11.421875" style="23" customWidth="1"/>
  </cols>
  <sheetData>
    <row r="1" spans="1:8" s="21" customFormat="1" ht="56.25" customHeight="1">
      <c r="A1" s="146" t="s">
        <v>79</v>
      </c>
      <c r="B1" s="146"/>
      <c r="C1" s="146"/>
      <c r="D1" s="146"/>
      <c r="E1" s="146"/>
      <c r="F1" s="146"/>
      <c r="G1" s="146"/>
      <c r="H1" s="146"/>
    </row>
    <row r="2" spans="1:8" s="22" customFormat="1" ht="19.5" customHeight="1">
      <c r="A2" s="146" t="s">
        <v>42</v>
      </c>
      <c r="B2" s="146"/>
      <c r="C2" s="146"/>
      <c r="D2" s="146"/>
      <c r="E2" s="146"/>
      <c r="F2" s="146"/>
      <c r="G2" s="147"/>
      <c r="H2" s="147"/>
    </row>
    <row r="3" spans="1:8" ht="15" customHeight="1" thickBot="1">
      <c r="A3" s="148"/>
      <c r="B3" s="148"/>
      <c r="C3" s="148"/>
      <c r="D3" s="148"/>
      <c r="E3" s="148"/>
      <c r="F3" s="148"/>
      <c r="G3" s="148"/>
      <c r="H3" s="149"/>
    </row>
    <row r="4" spans="1:9" s="21" customFormat="1" ht="27.75" customHeight="1">
      <c r="A4" s="24"/>
      <c r="B4" s="25"/>
      <c r="C4" s="25"/>
      <c r="D4" s="26"/>
      <c r="E4" s="27"/>
      <c r="F4" s="28" t="s">
        <v>76</v>
      </c>
      <c r="G4" s="28" t="s">
        <v>77</v>
      </c>
      <c r="H4" s="19" t="s">
        <v>78</v>
      </c>
      <c r="I4" s="20"/>
    </row>
    <row r="5" spans="1:9" s="21" customFormat="1" ht="27.75" customHeight="1">
      <c r="A5" s="154" t="s">
        <v>43</v>
      </c>
      <c r="B5" s="155"/>
      <c r="C5" s="155"/>
      <c r="D5" s="155"/>
      <c r="E5" s="145"/>
      <c r="F5" s="30">
        <v>752800</v>
      </c>
      <c r="G5" s="30">
        <v>752800</v>
      </c>
      <c r="H5" s="31">
        <v>752800</v>
      </c>
      <c r="I5" s="20"/>
    </row>
    <row r="6" spans="1:8" s="21" customFormat="1" ht="22.5" customHeight="1">
      <c r="A6" s="152" t="s">
        <v>0</v>
      </c>
      <c r="B6" s="153"/>
      <c r="C6" s="153"/>
      <c r="D6" s="153"/>
      <c r="E6" s="145"/>
      <c r="F6" s="32">
        <v>748500</v>
      </c>
      <c r="G6" s="32">
        <v>748500</v>
      </c>
      <c r="H6" s="33">
        <v>748500</v>
      </c>
    </row>
    <row r="7" spans="1:8" s="21" customFormat="1" ht="22.5" customHeight="1">
      <c r="A7" s="144" t="s">
        <v>1</v>
      </c>
      <c r="B7" s="145"/>
      <c r="C7" s="145"/>
      <c r="D7" s="145"/>
      <c r="E7" s="145"/>
      <c r="F7" s="32">
        <v>4300</v>
      </c>
      <c r="G7" s="32">
        <v>4300</v>
      </c>
      <c r="H7" s="33">
        <v>4300</v>
      </c>
    </row>
    <row r="8" spans="1:8" s="21" customFormat="1" ht="22.5" customHeight="1">
      <c r="A8" s="34" t="s">
        <v>44</v>
      </c>
      <c r="B8" s="29"/>
      <c r="C8" s="29"/>
      <c r="D8" s="29"/>
      <c r="E8" s="29"/>
      <c r="F8" s="35">
        <v>752800</v>
      </c>
      <c r="G8" s="35">
        <v>752800</v>
      </c>
      <c r="H8" s="35">
        <f>SUM(H9:H10)</f>
        <v>752800</v>
      </c>
    </row>
    <row r="9" spans="1:8" s="21" customFormat="1" ht="22.5" customHeight="1">
      <c r="A9" s="156" t="s">
        <v>2</v>
      </c>
      <c r="B9" s="153"/>
      <c r="C9" s="153"/>
      <c r="D9" s="153"/>
      <c r="E9" s="153"/>
      <c r="F9" s="36">
        <v>748500</v>
      </c>
      <c r="G9" s="36">
        <v>748500</v>
      </c>
      <c r="H9" s="37">
        <v>748500</v>
      </c>
    </row>
    <row r="10" spans="1:8" s="21" customFormat="1" ht="22.5" customHeight="1">
      <c r="A10" s="144" t="s">
        <v>3</v>
      </c>
      <c r="B10" s="145"/>
      <c r="C10" s="145"/>
      <c r="D10" s="145"/>
      <c r="E10" s="145"/>
      <c r="F10" s="32">
        <v>4300</v>
      </c>
      <c r="G10" s="36">
        <v>4300</v>
      </c>
      <c r="H10" s="37">
        <v>4300</v>
      </c>
    </row>
    <row r="11" spans="1:8" s="21" customFormat="1" ht="22.5" customHeight="1" thickBot="1">
      <c r="A11" s="150" t="s">
        <v>4</v>
      </c>
      <c r="B11" s="151"/>
      <c r="C11" s="151"/>
      <c r="D11" s="151"/>
      <c r="E11" s="151"/>
      <c r="F11" s="38">
        <f>F5-F8</f>
        <v>0</v>
      </c>
      <c r="G11" s="38">
        <f>G5-G8</f>
        <v>0</v>
      </c>
      <c r="H11" s="38">
        <f>H5-H8</f>
        <v>0</v>
      </c>
    </row>
    <row r="12" spans="1:8" ht="15" customHeight="1" thickBot="1">
      <c r="A12" s="148"/>
      <c r="B12" s="157"/>
      <c r="C12" s="157"/>
      <c r="D12" s="157"/>
      <c r="E12" s="157"/>
      <c r="F12" s="149"/>
      <c r="G12" s="149"/>
      <c r="H12" s="149"/>
    </row>
    <row r="13" spans="1:8" s="21" customFormat="1" ht="27.75" customHeight="1">
      <c r="A13" s="24"/>
      <c r="B13" s="25"/>
      <c r="C13" s="25"/>
      <c r="D13" s="26"/>
      <c r="E13" s="27"/>
      <c r="F13" s="28" t="s">
        <v>76</v>
      </c>
      <c r="G13" s="28" t="s">
        <v>77</v>
      </c>
      <c r="H13" s="19" t="s">
        <v>78</v>
      </c>
    </row>
    <row r="14" spans="1:8" s="21" customFormat="1" ht="22.5" customHeight="1" thickBot="1">
      <c r="A14" s="158" t="s">
        <v>5</v>
      </c>
      <c r="B14" s="151"/>
      <c r="C14" s="151"/>
      <c r="D14" s="151"/>
      <c r="E14" s="159"/>
      <c r="F14" s="43">
        <v>18500</v>
      </c>
      <c r="G14" s="43">
        <v>20000</v>
      </c>
      <c r="H14" s="43">
        <v>19500</v>
      </c>
    </row>
    <row r="15" spans="1:8" s="39" customFormat="1" ht="15" customHeight="1" thickBot="1">
      <c r="A15" s="160"/>
      <c r="B15" s="157"/>
      <c r="C15" s="157"/>
      <c r="D15" s="157"/>
      <c r="E15" s="157"/>
      <c r="F15" s="149"/>
      <c r="G15" s="149"/>
      <c r="H15" s="149"/>
    </row>
    <row r="16" spans="1:8" s="44" customFormat="1" ht="27.75" customHeight="1">
      <c r="A16" s="24"/>
      <c r="B16" s="25"/>
      <c r="C16" s="25"/>
      <c r="D16" s="26"/>
      <c r="E16" s="27"/>
      <c r="F16" s="28" t="s">
        <v>48</v>
      </c>
      <c r="G16" s="28" t="s">
        <v>49</v>
      </c>
      <c r="H16" s="19" t="s">
        <v>50</v>
      </c>
    </row>
    <row r="17" spans="1:8" s="21" customFormat="1" ht="21.75" customHeight="1">
      <c r="A17" s="152" t="s">
        <v>6</v>
      </c>
      <c r="B17" s="153"/>
      <c r="C17" s="153"/>
      <c r="D17" s="153"/>
      <c r="E17" s="153"/>
      <c r="F17" s="36">
        <v>0</v>
      </c>
      <c r="G17" s="36">
        <v>0</v>
      </c>
      <c r="H17" s="37">
        <v>0</v>
      </c>
    </row>
    <row r="18" spans="1:8" s="21" customFormat="1" ht="21.75" customHeight="1">
      <c r="A18" s="152" t="s">
        <v>7</v>
      </c>
      <c r="B18" s="153"/>
      <c r="C18" s="153"/>
      <c r="D18" s="153"/>
      <c r="E18" s="153"/>
      <c r="F18" s="36">
        <v>0</v>
      </c>
      <c r="G18" s="36">
        <v>0</v>
      </c>
      <c r="H18" s="37">
        <v>0</v>
      </c>
    </row>
    <row r="19" spans="1:8" s="44" customFormat="1" ht="21.75" customHeight="1" thickBot="1">
      <c r="A19" s="150" t="s">
        <v>8</v>
      </c>
      <c r="B19" s="151"/>
      <c r="C19" s="151"/>
      <c r="D19" s="151"/>
      <c r="E19" s="151"/>
      <c r="F19" s="45">
        <f>F17-F18</f>
        <v>0</v>
      </c>
      <c r="G19" s="45">
        <f>G17-G18</f>
        <v>0</v>
      </c>
      <c r="H19" s="46">
        <f>H17-H18</f>
        <v>0</v>
      </c>
    </row>
    <row r="20" spans="1:8" s="44" customFormat="1" ht="15" customHeight="1" thickBot="1">
      <c r="A20" s="47"/>
      <c r="B20" s="48"/>
      <c r="C20" s="49"/>
      <c r="D20" s="50"/>
      <c r="E20" s="48"/>
      <c r="F20" s="51"/>
      <c r="G20" s="51"/>
      <c r="H20" s="51"/>
    </row>
    <row r="21" spans="1:8" s="44" customFormat="1" ht="22.5" customHeight="1" thickBot="1">
      <c r="A21" s="161" t="s">
        <v>9</v>
      </c>
      <c r="B21" s="162"/>
      <c r="C21" s="162"/>
      <c r="D21" s="162"/>
      <c r="E21" s="162"/>
      <c r="F21" s="52">
        <f>F11+F14+F19</f>
        <v>18500</v>
      </c>
      <c r="G21" s="52">
        <f>G11+G14+G19</f>
        <v>20000</v>
      </c>
      <c r="H21" s="53">
        <f>H11+H14+H19</f>
        <v>19500</v>
      </c>
    </row>
    <row r="22" spans="1:5" s="39" customFormat="1" ht="18" customHeight="1">
      <c r="A22" s="40"/>
      <c r="B22" s="41"/>
      <c r="C22" s="41"/>
      <c r="D22" s="41"/>
      <c r="E22" s="41"/>
    </row>
  </sheetData>
  <sheetProtection/>
  <mergeCells count="16">
    <mergeCell ref="A12:H12"/>
    <mergeCell ref="A14:E14"/>
    <mergeCell ref="A15:H15"/>
    <mergeCell ref="A17:E17"/>
    <mergeCell ref="A21:E21"/>
    <mergeCell ref="A18:E18"/>
    <mergeCell ref="A19:E19"/>
    <mergeCell ref="A7:E7"/>
    <mergeCell ref="A1:H1"/>
    <mergeCell ref="A2:H2"/>
    <mergeCell ref="A3:H3"/>
    <mergeCell ref="A10:E10"/>
    <mergeCell ref="A11:E11"/>
    <mergeCell ref="A6:E6"/>
    <mergeCell ref="A5:E5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2"/>
  <sheetViews>
    <sheetView zoomScalePageLayoutView="0" workbookViewId="0" topLeftCell="A1">
      <selection activeCell="A50" sqref="A50:IV51"/>
    </sheetView>
  </sheetViews>
  <sheetFormatPr defaultColWidth="11.421875" defaultRowHeight="12.75"/>
  <cols>
    <col min="1" max="1" width="16.00390625" style="23" customWidth="1"/>
    <col min="2" max="3" width="17.57421875" style="23" customWidth="1"/>
    <col min="4" max="4" width="17.57421875" style="42" customWidth="1"/>
    <col min="5" max="8" width="17.57421875" style="16" customWidth="1"/>
    <col min="9" max="9" width="7.8515625" style="16" customWidth="1"/>
    <col min="10" max="10" width="14.28125" style="16" customWidth="1"/>
    <col min="11" max="11" width="7.8515625" style="16" customWidth="1"/>
    <col min="12" max="16384" width="11.421875" style="16" customWidth="1"/>
  </cols>
  <sheetData>
    <row r="1" spans="1:8" s="18" customFormat="1" ht="24" customHeight="1">
      <c r="A1" s="146" t="s">
        <v>10</v>
      </c>
      <c r="B1" s="146"/>
      <c r="C1" s="146"/>
      <c r="D1" s="146"/>
      <c r="E1" s="146"/>
      <c r="F1" s="146"/>
      <c r="G1" s="146"/>
      <c r="H1" s="146"/>
    </row>
    <row r="2" spans="1:8" s="1" customFormat="1" ht="13.5" thickBot="1">
      <c r="A2" s="5"/>
      <c r="H2" s="6" t="s">
        <v>11</v>
      </c>
    </row>
    <row r="3" spans="1:8" s="1" customFormat="1" ht="26.25" thickBot="1">
      <c r="A3" s="14" t="s">
        <v>12</v>
      </c>
      <c r="B3" s="168" t="s">
        <v>51</v>
      </c>
      <c r="C3" s="169"/>
      <c r="D3" s="169"/>
      <c r="E3" s="169"/>
      <c r="F3" s="169"/>
      <c r="G3" s="169"/>
      <c r="H3" s="170"/>
    </row>
    <row r="4" spans="1:8" s="1" customFormat="1" ht="77.25" thickBot="1">
      <c r="A4" s="15" t="s">
        <v>13</v>
      </c>
      <c r="B4" s="7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9" t="s">
        <v>20</v>
      </c>
    </row>
    <row r="5" spans="1:8" s="1" customFormat="1" ht="12.75">
      <c r="A5" s="90">
        <v>632</v>
      </c>
      <c r="B5" s="91"/>
      <c r="C5" s="92"/>
      <c r="D5" s="93"/>
      <c r="E5" s="94"/>
      <c r="F5" s="94"/>
      <c r="G5" s="94"/>
      <c r="H5" s="95"/>
    </row>
    <row r="6" spans="1:8" s="1" customFormat="1" ht="12.75">
      <c r="A6" s="96">
        <v>633</v>
      </c>
      <c r="B6" s="97"/>
      <c r="C6" s="98"/>
      <c r="D6" s="98"/>
      <c r="E6" s="98"/>
      <c r="F6" s="98"/>
      <c r="G6" s="98"/>
      <c r="H6" s="99"/>
    </row>
    <row r="7" spans="1:8" s="1" customFormat="1" ht="12.75">
      <c r="A7" s="96">
        <v>634</v>
      </c>
      <c r="B7" s="134"/>
      <c r="C7" s="135"/>
      <c r="D7" s="135"/>
      <c r="E7" s="135"/>
      <c r="F7" s="135"/>
      <c r="G7" s="135"/>
      <c r="H7" s="99"/>
    </row>
    <row r="8" spans="1:8" s="1" customFormat="1" ht="12.75">
      <c r="A8" s="96">
        <v>641</v>
      </c>
      <c r="B8" s="134"/>
      <c r="C8" s="135"/>
      <c r="D8" s="135"/>
      <c r="E8" s="135"/>
      <c r="F8" s="135"/>
      <c r="G8" s="135"/>
      <c r="H8" s="99"/>
    </row>
    <row r="9" spans="1:8" s="1" customFormat="1" ht="12.75">
      <c r="A9" s="96">
        <v>652</v>
      </c>
      <c r="B9" s="134"/>
      <c r="C9" s="135"/>
      <c r="D9" s="135">
        <v>51500</v>
      </c>
      <c r="E9" s="135"/>
      <c r="F9" s="135"/>
      <c r="G9" s="135"/>
      <c r="H9" s="99"/>
    </row>
    <row r="10" spans="1:8" s="1" customFormat="1" ht="12.75">
      <c r="A10" s="96">
        <v>661</v>
      </c>
      <c r="B10" s="134"/>
      <c r="C10" s="135">
        <v>4500</v>
      </c>
      <c r="D10" s="135"/>
      <c r="E10" s="135"/>
      <c r="F10" s="135"/>
      <c r="G10" s="135"/>
      <c r="H10" s="99"/>
    </row>
    <row r="11" spans="1:8" s="1" customFormat="1" ht="12.75">
      <c r="A11" s="96">
        <v>663</v>
      </c>
      <c r="B11" s="134"/>
      <c r="C11" s="135"/>
      <c r="D11" s="135"/>
      <c r="E11" s="135"/>
      <c r="F11" s="135">
        <v>14000</v>
      </c>
      <c r="G11" s="135"/>
      <c r="H11" s="99"/>
    </row>
    <row r="12" spans="1:8" s="1" customFormat="1" ht="12.75">
      <c r="A12" s="96">
        <v>671</v>
      </c>
      <c r="B12" s="134">
        <v>678500</v>
      </c>
      <c r="C12" s="135"/>
      <c r="D12" s="135"/>
      <c r="E12" s="135"/>
      <c r="F12" s="135"/>
      <c r="G12" s="135"/>
      <c r="H12" s="99"/>
    </row>
    <row r="13" spans="1:8" s="1" customFormat="1" ht="12.75">
      <c r="A13" s="96">
        <v>683</v>
      </c>
      <c r="B13" s="134"/>
      <c r="C13" s="135"/>
      <c r="D13" s="135"/>
      <c r="E13" s="135"/>
      <c r="F13" s="135"/>
      <c r="G13" s="135"/>
      <c r="H13" s="99"/>
    </row>
    <row r="14" spans="1:8" s="1" customFormat="1" ht="12.75">
      <c r="A14" s="96">
        <v>711</v>
      </c>
      <c r="B14" s="134"/>
      <c r="C14" s="135"/>
      <c r="D14" s="135"/>
      <c r="E14" s="135"/>
      <c r="F14" s="135"/>
      <c r="G14" s="135"/>
      <c r="H14" s="99"/>
    </row>
    <row r="15" spans="1:8" s="1" customFormat="1" ht="12.75">
      <c r="A15" s="96">
        <v>721</v>
      </c>
      <c r="B15" s="134"/>
      <c r="C15" s="135"/>
      <c r="D15" s="135"/>
      <c r="E15" s="135"/>
      <c r="F15" s="135"/>
      <c r="G15" s="135">
        <v>4300</v>
      </c>
      <c r="H15" s="99"/>
    </row>
    <row r="16" spans="1:8" s="1" customFormat="1" ht="12.75">
      <c r="A16" s="96"/>
      <c r="B16" s="134"/>
      <c r="C16" s="135"/>
      <c r="D16" s="135"/>
      <c r="E16" s="135"/>
      <c r="F16" s="135"/>
      <c r="G16" s="135"/>
      <c r="H16" s="99"/>
    </row>
    <row r="17" spans="1:8" s="1" customFormat="1" ht="12.75">
      <c r="A17" s="96"/>
      <c r="B17" s="134"/>
      <c r="C17" s="135"/>
      <c r="D17" s="135"/>
      <c r="E17" s="135"/>
      <c r="F17" s="135"/>
      <c r="G17" s="135"/>
      <c r="H17" s="99"/>
    </row>
    <row r="18" spans="1:8" s="1" customFormat="1" ht="12.75">
      <c r="A18" s="96"/>
      <c r="B18" s="134"/>
      <c r="C18" s="135"/>
      <c r="D18" s="135"/>
      <c r="E18" s="135"/>
      <c r="F18" s="135"/>
      <c r="G18" s="135"/>
      <c r="H18" s="99"/>
    </row>
    <row r="19" spans="1:8" s="1" customFormat="1" ht="12.75">
      <c r="A19" s="96"/>
      <c r="B19" s="97"/>
      <c r="C19" s="98"/>
      <c r="D19" s="98"/>
      <c r="E19" s="98"/>
      <c r="F19" s="98"/>
      <c r="G19" s="98"/>
      <c r="H19" s="99"/>
    </row>
    <row r="20" spans="1:8" s="1" customFormat="1" ht="12.75">
      <c r="A20" s="96"/>
      <c r="B20" s="97"/>
      <c r="C20" s="98"/>
      <c r="D20" s="98"/>
      <c r="E20" s="98"/>
      <c r="F20" s="98"/>
      <c r="G20" s="98"/>
      <c r="H20" s="99"/>
    </row>
    <row r="21" spans="1:8" s="1" customFormat="1" ht="13.5" thickBot="1">
      <c r="A21" s="100"/>
      <c r="B21" s="101"/>
      <c r="C21" s="102"/>
      <c r="D21" s="102"/>
      <c r="E21" s="102"/>
      <c r="F21" s="102"/>
      <c r="G21" s="102"/>
      <c r="H21" s="103"/>
    </row>
    <row r="22" spans="1:8" s="1" customFormat="1" ht="30" customHeight="1" thickBot="1">
      <c r="A22" s="10" t="s">
        <v>21</v>
      </c>
      <c r="B22" s="136">
        <f>SUM(B5:B21)</f>
        <v>678500</v>
      </c>
      <c r="C22" s="137">
        <f aca="true" t="shared" si="0" ref="C22:H22">SUM(C5:C21)</f>
        <v>4500</v>
      </c>
      <c r="D22" s="137">
        <f t="shared" si="0"/>
        <v>51500</v>
      </c>
      <c r="E22" s="137">
        <f t="shared" si="0"/>
        <v>0</v>
      </c>
      <c r="F22" s="137">
        <f t="shared" si="0"/>
        <v>14000</v>
      </c>
      <c r="G22" s="137">
        <f t="shared" si="0"/>
        <v>4300</v>
      </c>
      <c r="H22" s="106">
        <f t="shared" si="0"/>
        <v>0</v>
      </c>
    </row>
    <row r="23" spans="1:8" s="1" customFormat="1" ht="44.25" customHeight="1" thickBot="1">
      <c r="A23" s="10" t="s">
        <v>52</v>
      </c>
      <c r="B23" s="163">
        <f>B22+C22+D22+E22+F22+G22+H22</f>
        <v>752800</v>
      </c>
      <c r="C23" s="164"/>
      <c r="D23" s="164"/>
      <c r="E23" s="164"/>
      <c r="F23" s="164"/>
      <c r="G23" s="164"/>
      <c r="H23" s="165"/>
    </row>
    <row r="24" spans="1:8" ht="12.75">
      <c r="A24" s="55"/>
      <c r="B24" s="55"/>
      <c r="C24" s="55"/>
      <c r="D24" s="56"/>
      <c r="E24" s="57"/>
      <c r="H24" s="54"/>
    </row>
    <row r="25" spans="1:8" ht="12.75">
      <c r="A25" s="55"/>
      <c r="B25" s="55"/>
      <c r="C25" s="55"/>
      <c r="D25" s="56"/>
      <c r="E25" s="57"/>
      <c r="H25" s="54"/>
    </row>
    <row r="26" spans="1:8" s="1" customFormat="1" ht="13.5" thickBot="1">
      <c r="A26" s="5"/>
      <c r="H26" s="6" t="s">
        <v>11</v>
      </c>
    </row>
    <row r="27" spans="1:8" s="1" customFormat="1" ht="26.25" thickBot="1">
      <c r="A27" s="14" t="s">
        <v>12</v>
      </c>
      <c r="B27" s="168" t="s">
        <v>70</v>
      </c>
      <c r="C27" s="169"/>
      <c r="D27" s="169"/>
      <c r="E27" s="169"/>
      <c r="F27" s="169"/>
      <c r="G27" s="169"/>
      <c r="H27" s="170"/>
    </row>
    <row r="28" spans="1:8" s="1" customFormat="1" ht="77.25" thickBot="1">
      <c r="A28" s="15" t="s">
        <v>13</v>
      </c>
      <c r="B28" s="7" t="s">
        <v>14</v>
      </c>
      <c r="C28" s="8" t="s">
        <v>15</v>
      </c>
      <c r="D28" s="8" t="s">
        <v>16</v>
      </c>
      <c r="E28" s="8" t="s">
        <v>17</v>
      </c>
      <c r="F28" s="8" t="s">
        <v>18</v>
      </c>
      <c r="G28" s="8" t="s">
        <v>19</v>
      </c>
      <c r="H28" s="9" t="s">
        <v>20</v>
      </c>
    </row>
    <row r="29" spans="1:8" s="1" customFormat="1" ht="12.75">
      <c r="A29" s="90">
        <v>632</v>
      </c>
      <c r="B29" s="91"/>
      <c r="C29" s="92"/>
      <c r="D29" s="93"/>
      <c r="E29" s="94"/>
      <c r="F29" s="94"/>
      <c r="G29" s="94"/>
      <c r="H29" s="95"/>
    </row>
    <row r="30" spans="1:8" s="1" customFormat="1" ht="12.75">
      <c r="A30" s="96">
        <v>633</v>
      </c>
      <c r="B30" s="97"/>
      <c r="C30" s="98"/>
      <c r="D30" s="98"/>
      <c r="E30" s="98"/>
      <c r="F30" s="98"/>
      <c r="G30" s="98"/>
      <c r="H30" s="99"/>
    </row>
    <row r="31" spans="1:8" s="1" customFormat="1" ht="12.75">
      <c r="A31" s="96">
        <v>634</v>
      </c>
      <c r="B31" s="134"/>
      <c r="C31" s="135"/>
      <c r="D31" s="135"/>
      <c r="E31" s="135"/>
      <c r="F31" s="135"/>
      <c r="G31" s="135"/>
      <c r="H31" s="99"/>
    </row>
    <row r="32" spans="1:8" s="1" customFormat="1" ht="12.75">
      <c r="A32" s="96">
        <v>641</v>
      </c>
      <c r="B32" s="134"/>
      <c r="C32" s="135"/>
      <c r="D32" s="135"/>
      <c r="E32" s="135"/>
      <c r="F32" s="135"/>
      <c r="G32" s="135"/>
      <c r="H32" s="99"/>
    </row>
    <row r="33" spans="1:8" s="1" customFormat="1" ht="12.75">
      <c r="A33" s="96">
        <v>652</v>
      </c>
      <c r="B33" s="134"/>
      <c r="C33" s="135"/>
      <c r="D33" s="135">
        <v>51500</v>
      </c>
      <c r="E33" s="135"/>
      <c r="F33" s="135"/>
      <c r="G33" s="135"/>
      <c r="H33" s="99"/>
    </row>
    <row r="34" spans="1:8" s="1" customFormat="1" ht="12.75">
      <c r="A34" s="96">
        <v>661</v>
      </c>
      <c r="B34" s="134"/>
      <c r="C34" s="135">
        <v>4500</v>
      </c>
      <c r="D34" s="135"/>
      <c r="E34" s="135"/>
      <c r="F34" s="135"/>
      <c r="G34" s="135"/>
      <c r="H34" s="99"/>
    </row>
    <row r="35" spans="1:8" s="1" customFormat="1" ht="12.75">
      <c r="A35" s="96">
        <v>663</v>
      </c>
      <c r="B35" s="134"/>
      <c r="C35" s="135"/>
      <c r="D35" s="135"/>
      <c r="E35" s="135"/>
      <c r="F35" s="135">
        <v>14000</v>
      </c>
      <c r="G35" s="135"/>
      <c r="H35" s="99"/>
    </row>
    <row r="36" spans="1:8" s="1" customFormat="1" ht="12.75">
      <c r="A36" s="96">
        <v>671</v>
      </c>
      <c r="B36" s="134">
        <v>678500</v>
      </c>
      <c r="C36" s="135"/>
      <c r="D36" s="135"/>
      <c r="E36" s="135"/>
      <c r="F36" s="135"/>
      <c r="G36" s="135"/>
      <c r="H36" s="99"/>
    </row>
    <row r="37" spans="1:8" s="1" customFormat="1" ht="12.75">
      <c r="A37" s="96">
        <v>683</v>
      </c>
      <c r="B37" s="134"/>
      <c r="C37" s="135"/>
      <c r="D37" s="135"/>
      <c r="E37" s="135"/>
      <c r="F37" s="135"/>
      <c r="G37" s="135"/>
      <c r="H37" s="99"/>
    </row>
    <row r="38" spans="1:8" s="1" customFormat="1" ht="12.75">
      <c r="A38" s="96">
        <v>711</v>
      </c>
      <c r="B38" s="134"/>
      <c r="C38" s="135"/>
      <c r="D38" s="135"/>
      <c r="E38" s="135"/>
      <c r="F38" s="135"/>
      <c r="G38" s="135"/>
      <c r="H38" s="99"/>
    </row>
    <row r="39" spans="1:8" s="1" customFormat="1" ht="12.75">
      <c r="A39" s="96">
        <v>721</v>
      </c>
      <c r="B39" s="134"/>
      <c r="C39" s="135"/>
      <c r="D39" s="135"/>
      <c r="E39" s="135"/>
      <c r="F39" s="135"/>
      <c r="G39" s="135">
        <v>4300</v>
      </c>
      <c r="H39" s="99"/>
    </row>
    <row r="40" spans="1:8" s="1" customFormat="1" ht="12.75">
      <c r="A40" s="96"/>
      <c r="B40" s="134"/>
      <c r="C40" s="135"/>
      <c r="D40" s="135"/>
      <c r="E40" s="135"/>
      <c r="F40" s="135"/>
      <c r="G40" s="135"/>
      <c r="H40" s="99"/>
    </row>
    <row r="41" spans="1:8" s="1" customFormat="1" ht="12.75">
      <c r="A41" s="96"/>
      <c r="B41" s="134"/>
      <c r="C41" s="135"/>
      <c r="D41" s="135"/>
      <c r="E41" s="135"/>
      <c r="F41" s="135"/>
      <c r="G41" s="135"/>
      <c r="H41" s="99"/>
    </row>
    <row r="42" spans="1:8" s="1" customFormat="1" ht="12.75">
      <c r="A42" s="96"/>
      <c r="B42" s="134"/>
      <c r="C42" s="135"/>
      <c r="D42" s="135"/>
      <c r="E42" s="135"/>
      <c r="F42" s="135"/>
      <c r="G42" s="135"/>
      <c r="H42" s="99"/>
    </row>
    <row r="43" spans="1:8" s="1" customFormat="1" ht="12.75">
      <c r="A43" s="96"/>
      <c r="B43" s="97"/>
      <c r="C43" s="98"/>
      <c r="D43" s="98"/>
      <c r="E43" s="98"/>
      <c r="F43" s="98"/>
      <c r="G43" s="98"/>
      <c r="H43" s="99"/>
    </row>
    <row r="44" spans="1:8" s="1" customFormat="1" ht="12.75">
      <c r="A44" s="96"/>
      <c r="B44" s="97"/>
      <c r="C44" s="98"/>
      <c r="D44" s="98"/>
      <c r="E44" s="98"/>
      <c r="F44" s="98"/>
      <c r="G44" s="98"/>
      <c r="H44" s="99"/>
    </row>
    <row r="45" spans="1:8" s="1" customFormat="1" ht="13.5" thickBot="1">
      <c r="A45" s="100"/>
      <c r="B45" s="101"/>
      <c r="C45" s="102"/>
      <c r="D45" s="102"/>
      <c r="E45" s="102"/>
      <c r="F45" s="102"/>
      <c r="G45" s="102"/>
      <c r="H45" s="103"/>
    </row>
    <row r="46" spans="1:8" s="1" customFormat="1" ht="30" customHeight="1" thickBot="1">
      <c r="A46" s="10" t="s">
        <v>21</v>
      </c>
      <c r="B46" s="104">
        <f aca="true" t="shared" si="1" ref="B46:H46">SUM(B29:B45)</f>
        <v>678500</v>
      </c>
      <c r="C46" s="105">
        <f t="shared" si="1"/>
        <v>4500</v>
      </c>
      <c r="D46" s="105">
        <f t="shared" si="1"/>
        <v>51500</v>
      </c>
      <c r="E46" s="105">
        <f t="shared" si="1"/>
        <v>0</v>
      </c>
      <c r="F46" s="105">
        <f t="shared" si="1"/>
        <v>14000</v>
      </c>
      <c r="G46" s="105">
        <f t="shared" si="1"/>
        <v>4300</v>
      </c>
      <c r="H46" s="106">
        <f t="shared" si="1"/>
        <v>0</v>
      </c>
    </row>
    <row r="47" spans="1:8" s="1" customFormat="1" ht="44.25" customHeight="1" thickBot="1">
      <c r="A47" s="10" t="s">
        <v>71</v>
      </c>
      <c r="B47" s="163">
        <f>B46+C46+D46+E46+F46+G46+H46</f>
        <v>752800</v>
      </c>
      <c r="C47" s="164"/>
      <c r="D47" s="164"/>
      <c r="E47" s="164"/>
      <c r="F47" s="164"/>
      <c r="G47" s="164"/>
      <c r="H47" s="165"/>
    </row>
    <row r="48" spans="1:8" ht="12.75">
      <c r="A48" s="55"/>
      <c r="B48" s="55"/>
      <c r="C48" s="55"/>
      <c r="D48" s="56"/>
      <c r="E48" s="57"/>
      <c r="H48" s="54"/>
    </row>
    <row r="49" spans="1:8" ht="12.75">
      <c r="A49" s="55"/>
      <c r="B49" s="55"/>
      <c r="C49" s="55"/>
      <c r="D49" s="56"/>
      <c r="E49" s="57"/>
      <c r="H49" s="54"/>
    </row>
    <row r="50" spans="1:8" ht="12.75">
      <c r="A50" s="55"/>
      <c r="B50" s="55"/>
      <c r="C50" s="55"/>
      <c r="D50" s="56"/>
      <c r="E50" s="57"/>
      <c r="H50" s="54"/>
    </row>
    <row r="51" spans="1:8" ht="12.75">
      <c r="A51" s="55"/>
      <c r="B51" s="55"/>
      <c r="C51" s="55"/>
      <c r="D51" s="56"/>
      <c r="E51" s="57"/>
      <c r="H51" s="54"/>
    </row>
    <row r="52" spans="1:8" ht="12.75">
      <c r="A52" s="55"/>
      <c r="B52" s="55"/>
      <c r="C52" s="55"/>
      <c r="D52" s="56"/>
      <c r="E52" s="57"/>
      <c r="H52" s="54"/>
    </row>
    <row r="53" spans="1:8" ht="12.75">
      <c r="A53" s="55"/>
      <c r="B53" s="55"/>
      <c r="C53" s="55"/>
      <c r="D53" s="56"/>
      <c r="E53" s="57"/>
      <c r="H53" s="54"/>
    </row>
    <row r="54" spans="1:8" ht="12.75">
      <c r="A54" s="55"/>
      <c r="B54" s="55"/>
      <c r="C54" s="55"/>
      <c r="D54" s="56"/>
      <c r="E54" s="57"/>
      <c r="H54" s="54"/>
    </row>
    <row r="55" spans="1:8" ht="12.75">
      <c r="A55" s="55"/>
      <c r="B55" s="55"/>
      <c r="C55" s="55"/>
      <c r="D55" s="56"/>
      <c r="E55" s="57"/>
      <c r="H55" s="54"/>
    </row>
    <row r="56" spans="1:8" ht="12.75">
      <c r="A56" s="55"/>
      <c r="B56" s="55"/>
      <c r="C56" s="55"/>
      <c r="D56" s="56"/>
      <c r="E56" s="57"/>
      <c r="H56" s="54"/>
    </row>
    <row r="57" spans="1:8" ht="12.75">
      <c r="A57" s="55"/>
      <c r="B57" s="55"/>
      <c r="C57" s="55"/>
      <c r="D57" s="56"/>
      <c r="E57" s="57"/>
      <c r="H57" s="54"/>
    </row>
    <row r="58" spans="1:8" ht="12.75">
      <c r="A58" s="55"/>
      <c r="B58" s="55"/>
      <c r="C58" s="55"/>
      <c r="D58" s="56"/>
      <c r="E58" s="57"/>
      <c r="H58" s="54"/>
    </row>
    <row r="59" spans="1:8" ht="13.5" thickBot="1">
      <c r="A59" s="55"/>
      <c r="B59" s="55"/>
      <c r="C59" s="55"/>
      <c r="D59" s="56"/>
      <c r="E59" s="57"/>
      <c r="H59" s="54"/>
    </row>
    <row r="60" spans="1:8" s="1" customFormat="1" ht="26.25" thickBot="1">
      <c r="A60" s="14" t="s">
        <v>12</v>
      </c>
      <c r="B60" s="168" t="s">
        <v>74</v>
      </c>
      <c r="C60" s="169"/>
      <c r="D60" s="169"/>
      <c r="E60" s="169"/>
      <c r="F60" s="169"/>
      <c r="G60" s="169"/>
      <c r="H60" s="170"/>
    </row>
    <row r="61" spans="1:8" s="1" customFormat="1" ht="77.25" thickBot="1">
      <c r="A61" s="15" t="s">
        <v>13</v>
      </c>
      <c r="B61" s="7" t="s">
        <v>14</v>
      </c>
      <c r="C61" s="8" t="s">
        <v>15</v>
      </c>
      <c r="D61" s="8" t="s">
        <v>16</v>
      </c>
      <c r="E61" s="8" t="s">
        <v>17</v>
      </c>
      <c r="F61" s="8" t="s">
        <v>18</v>
      </c>
      <c r="G61" s="8" t="s">
        <v>19</v>
      </c>
      <c r="H61" s="9" t="s">
        <v>20</v>
      </c>
    </row>
    <row r="62" spans="1:8" s="1" customFormat="1" ht="12.75">
      <c r="A62" s="90">
        <v>632</v>
      </c>
      <c r="B62" s="91"/>
      <c r="C62" s="92"/>
      <c r="D62" s="93"/>
      <c r="E62" s="94"/>
      <c r="F62" s="94"/>
      <c r="G62" s="94"/>
      <c r="H62" s="95"/>
    </row>
    <row r="63" spans="1:8" s="1" customFormat="1" ht="12.75">
      <c r="A63" s="96">
        <v>633</v>
      </c>
      <c r="B63" s="97"/>
      <c r="C63" s="98"/>
      <c r="D63" s="98"/>
      <c r="E63" s="98"/>
      <c r="F63" s="98"/>
      <c r="G63" s="98"/>
      <c r="H63" s="99"/>
    </row>
    <row r="64" spans="1:8" s="1" customFormat="1" ht="12.75">
      <c r="A64" s="96">
        <v>634</v>
      </c>
      <c r="B64" s="97"/>
      <c r="C64" s="98"/>
      <c r="D64" s="98"/>
      <c r="E64" s="98"/>
      <c r="F64" s="98"/>
      <c r="G64" s="98"/>
      <c r="H64" s="99"/>
    </row>
    <row r="65" spans="1:8" s="1" customFormat="1" ht="12.75">
      <c r="A65" s="96">
        <v>641</v>
      </c>
      <c r="B65" s="97"/>
      <c r="C65" s="98"/>
      <c r="D65" s="98"/>
      <c r="E65" s="98"/>
      <c r="F65" s="98"/>
      <c r="G65" s="98"/>
      <c r="H65" s="99"/>
    </row>
    <row r="66" spans="1:8" s="1" customFormat="1" ht="12.75">
      <c r="A66" s="96">
        <v>652</v>
      </c>
      <c r="B66" s="97"/>
      <c r="C66" s="98"/>
      <c r="D66" s="98">
        <v>51500</v>
      </c>
      <c r="E66" s="98"/>
      <c r="F66" s="98"/>
      <c r="G66" s="98"/>
      <c r="H66" s="99"/>
    </row>
    <row r="67" spans="1:8" s="1" customFormat="1" ht="12.75">
      <c r="A67" s="96">
        <v>661</v>
      </c>
      <c r="B67" s="97"/>
      <c r="C67" s="98">
        <v>4500</v>
      </c>
      <c r="D67" s="98"/>
      <c r="E67" s="98"/>
      <c r="F67" s="98"/>
      <c r="G67" s="98"/>
      <c r="H67" s="99"/>
    </row>
    <row r="68" spans="1:8" s="1" customFormat="1" ht="12.75">
      <c r="A68" s="96">
        <v>663</v>
      </c>
      <c r="B68" s="97"/>
      <c r="C68" s="98"/>
      <c r="D68" s="98"/>
      <c r="E68" s="98"/>
      <c r="F68" s="98">
        <v>14000</v>
      </c>
      <c r="G68" s="98"/>
      <c r="H68" s="99"/>
    </row>
    <row r="69" spans="1:8" s="1" customFormat="1" ht="12.75">
      <c r="A69" s="96">
        <v>671</v>
      </c>
      <c r="B69" s="97">
        <v>678500</v>
      </c>
      <c r="C69" s="98"/>
      <c r="D69" s="98"/>
      <c r="E69" s="98"/>
      <c r="F69" s="98"/>
      <c r="G69" s="98"/>
      <c r="H69" s="99"/>
    </row>
    <row r="70" spans="1:8" s="1" customFormat="1" ht="12.75">
      <c r="A70" s="96">
        <v>683</v>
      </c>
      <c r="B70" s="97"/>
      <c r="C70" s="98"/>
      <c r="D70" s="98"/>
      <c r="E70" s="98"/>
      <c r="F70" s="98"/>
      <c r="G70" s="98"/>
      <c r="H70" s="99"/>
    </row>
    <row r="71" spans="1:8" s="1" customFormat="1" ht="12.75">
      <c r="A71" s="96">
        <v>711</v>
      </c>
      <c r="B71" s="97"/>
      <c r="C71" s="98"/>
      <c r="D71" s="98"/>
      <c r="E71" s="98"/>
      <c r="F71" s="98"/>
      <c r="G71" s="98"/>
      <c r="H71" s="99"/>
    </row>
    <row r="72" spans="1:8" s="1" customFormat="1" ht="12.75">
      <c r="A72" s="96">
        <v>721</v>
      </c>
      <c r="B72" s="97"/>
      <c r="C72" s="98"/>
      <c r="D72" s="98"/>
      <c r="E72" s="98"/>
      <c r="F72" s="98"/>
      <c r="G72" s="98">
        <v>4300</v>
      </c>
      <c r="H72" s="99"/>
    </row>
    <row r="73" spans="1:8" s="1" customFormat="1" ht="12.75">
      <c r="A73" s="96"/>
      <c r="B73" s="97"/>
      <c r="C73" s="98"/>
      <c r="D73" s="98"/>
      <c r="E73" s="98"/>
      <c r="F73" s="98"/>
      <c r="G73" s="98"/>
      <c r="H73" s="99"/>
    </row>
    <row r="74" spans="1:8" s="1" customFormat="1" ht="12.75">
      <c r="A74" s="96"/>
      <c r="B74" s="97"/>
      <c r="C74" s="98"/>
      <c r="D74" s="98"/>
      <c r="E74" s="98"/>
      <c r="F74" s="98"/>
      <c r="G74" s="98"/>
      <c r="H74" s="99"/>
    </row>
    <row r="75" spans="1:8" s="1" customFormat="1" ht="12.75">
      <c r="A75" s="96"/>
      <c r="B75" s="97"/>
      <c r="C75" s="98"/>
      <c r="D75" s="98"/>
      <c r="E75" s="98"/>
      <c r="F75" s="98"/>
      <c r="G75" s="98"/>
      <c r="H75" s="99"/>
    </row>
    <row r="76" spans="1:8" s="1" customFormat="1" ht="12.75">
      <c r="A76" s="96"/>
      <c r="B76" s="97"/>
      <c r="C76" s="98"/>
      <c r="D76" s="98"/>
      <c r="E76" s="98"/>
      <c r="F76" s="98"/>
      <c r="G76" s="98"/>
      <c r="H76" s="99"/>
    </row>
    <row r="77" spans="1:8" s="1" customFormat="1" ht="12.75">
      <c r="A77" s="96"/>
      <c r="B77" s="97"/>
      <c r="C77" s="98"/>
      <c r="D77" s="98"/>
      <c r="E77" s="98"/>
      <c r="F77" s="98"/>
      <c r="G77" s="98"/>
      <c r="H77" s="99"/>
    </row>
    <row r="78" spans="1:8" s="1" customFormat="1" ht="13.5" thickBot="1">
      <c r="A78" s="100"/>
      <c r="B78" s="101"/>
      <c r="C78" s="102"/>
      <c r="D78" s="102"/>
      <c r="E78" s="102"/>
      <c r="F78" s="102"/>
      <c r="G78" s="102"/>
      <c r="H78" s="103"/>
    </row>
    <row r="79" spans="1:8" s="1" customFormat="1" ht="30" customHeight="1" thickBot="1">
      <c r="A79" s="10" t="s">
        <v>21</v>
      </c>
      <c r="B79" s="104">
        <f aca="true" t="shared" si="2" ref="B79:H79">SUM(B62:B78)</f>
        <v>678500</v>
      </c>
      <c r="C79" s="105">
        <f t="shared" si="2"/>
        <v>4500</v>
      </c>
      <c r="D79" s="105">
        <f t="shared" si="2"/>
        <v>51500</v>
      </c>
      <c r="E79" s="105">
        <f t="shared" si="2"/>
        <v>0</v>
      </c>
      <c r="F79" s="105">
        <f t="shared" si="2"/>
        <v>14000</v>
      </c>
      <c r="G79" s="105">
        <f t="shared" si="2"/>
        <v>4300</v>
      </c>
      <c r="H79" s="106">
        <f t="shared" si="2"/>
        <v>0</v>
      </c>
    </row>
    <row r="80" spans="1:8" s="1" customFormat="1" ht="44.25" customHeight="1" thickBot="1">
      <c r="A80" s="10" t="s">
        <v>75</v>
      </c>
      <c r="B80" s="163">
        <f>B79+C79+D79+E79+F79+G79+H79</f>
        <v>752800</v>
      </c>
      <c r="C80" s="164"/>
      <c r="D80" s="164"/>
      <c r="E80" s="164"/>
      <c r="F80" s="164"/>
      <c r="G80" s="164"/>
      <c r="H80" s="165"/>
    </row>
    <row r="81" spans="1:8" ht="12.75">
      <c r="A81" s="55"/>
      <c r="B81" s="55"/>
      <c r="C81" s="55"/>
      <c r="D81" s="56"/>
      <c r="E81" s="57"/>
      <c r="H81" s="54"/>
    </row>
    <row r="82" spans="3:5" ht="13.5" customHeight="1">
      <c r="C82" s="60"/>
      <c r="D82" s="65"/>
      <c r="E82" s="63"/>
    </row>
    <row r="83" spans="4:5" ht="13.5" customHeight="1">
      <c r="D83" s="58"/>
      <c r="E83" s="59"/>
    </row>
    <row r="84" spans="2:5" ht="13.5" customHeight="1">
      <c r="B84" s="60"/>
      <c r="D84" s="58"/>
      <c r="E84" s="61"/>
    </row>
    <row r="85" spans="3:5" ht="13.5" customHeight="1">
      <c r="C85" s="60"/>
      <c r="D85" s="58"/>
      <c r="E85" s="69"/>
    </row>
    <row r="86" spans="3:5" ht="13.5" customHeight="1">
      <c r="C86" s="60"/>
      <c r="D86" s="65"/>
      <c r="E86" s="63"/>
    </row>
    <row r="87" spans="4:5" ht="13.5" customHeight="1">
      <c r="D87" s="64"/>
      <c r="E87" s="59"/>
    </row>
    <row r="88" spans="3:5" ht="13.5" customHeight="1">
      <c r="C88" s="60"/>
      <c r="D88" s="64"/>
      <c r="E88" s="69"/>
    </row>
    <row r="89" spans="4:5" ht="22.5" customHeight="1">
      <c r="D89" s="65"/>
      <c r="E89" s="68"/>
    </row>
    <row r="90" spans="4:5" ht="13.5" customHeight="1">
      <c r="D90" s="58"/>
      <c r="E90" s="59"/>
    </row>
    <row r="91" spans="4:5" ht="13.5" customHeight="1">
      <c r="D91" s="65"/>
      <c r="E91" s="63"/>
    </row>
    <row r="92" spans="4:5" ht="13.5" customHeight="1">
      <c r="D92" s="58"/>
      <c r="E92" s="59"/>
    </row>
    <row r="93" spans="4:5" ht="13.5" customHeight="1">
      <c r="D93" s="58"/>
      <c r="E93" s="59"/>
    </row>
    <row r="94" spans="1:5" ht="13.5" customHeight="1">
      <c r="A94" s="60"/>
      <c r="D94" s="71"/>
      <c r="E94" s="69"/>
    </row>
    <row r="95" spans="2:5" ht="13.5" customHeight="1">
      <c r="B95" s="60"/>
      <c r="C95" s="60"/>
      <c r="D95" s="72"/>
      <c r="E95" s="69"/>
    </row>
    <row r="96" spans="2:5" ht="13.5" customHeight="1">
      <c r="B96" s="60"/>
      <c r="C96" s="60"/>
      <c r="D96" s="72"/>
      <c r="E96" s="61"/>
    </row>
    <row r="97" spans="2:5" ht="13.5" customHeight="1">
      <c r="B97" s="60"/>
      <c r="C97" s="60"/>
      <c r="D97" s="65"/>
      <c r="E97" s="66"/>
    </row>
    <row r="98" spans="4:5" ht="12.75">
      <c r="D98" s="58"/>
      <c r="E98" s="59"/>
    </row>
    <row r="99" spans="2:5" ht="12.75">
      <c r="B99" s="60"/>
      <c r="D99" s="58"/>
      <c r="E99" s="69"/>
    </row>
    <row r="100" spans="3:5" ht="12.75">
      <c r="C100" s="60"/>
      <c r="D100" s="58"/>
      <c r="E100" s="61"/>
    </row>
    <row r="101" spans="3:5" ht="12.75">
      <c r="C101" s="60"/>
      <c r="D101" s="65"/>
      <c r="E101" s="63"/>
    </row>
    <row r="102" spans="4:5" ht="12.75">
      <c r="D102" s="58"/>
      <c r="E102" s="59"/>
    </row>
    <row r="103" spans="4:5" ht="12.75">
      <c r="D103" s="58"/>
      <c r="E103" s="59"/>
    </row>
    <row r="104" spans="4:5" ht="12.75">
      <c r="D104" s="73"/>
      <c r="E104" s="74"/>
    </row>
    <row r="105" spans="4:5" ht="12.75">
      <c r="D105" s="58"/>
      <c r="E105" s="59"/>
    </row>
    <row r="106" spans="4:5" ht="12.75">
      <c r="D106" s="58"/>
      <c r="E106" s="59"/>
    </row>
    <row r="107" spans="4:5" ht="12.75">
      <c r="D107" s="58"/>
      <c r="E107" s="59"/>
    </row>
    <row r="108" spans="4:5" ht="12.75">
      <c r="D108" s="65"/>
      <c r="E108" s="63"/>
    </row>
    <row r="109" spans="4:5" ht="12.75">
      <c r="D109" s="58"/>
      <c r="E109" s="59"/>
    </row>
    <row r="110" spans="4:5" ht="12.75">
      <c r="D110" s="65"/>
      <c r="E110" s="63"/>
    </row>
    <row r="111" spans="4:5" ht="12.75">
      <c r="D111" s="58"/>
      <c r="E111" s="59"/>
    </row>
    <row r="112" spans="4:5" ht="12.75">
      <c r="D112" s="58"/>
      <c r="E112" s="59"/>
    </row>
    <row r="113" spans="4:5" ht="12.75">
      <c r="D113" s="58"/>
      <c r="E113" s="59"/>
    </row>
    <row r="114" spans="4:5" ht="12.75">
      <c r="D114" s="58"/>
      <c r="E114" s="59"/>
    </row>
    <row r="115" spans="1:5" ht="28.5" customHeight="1">
      <c r="A115" s="75"/>
      <c r="B115" s="75"/>
      <c r="C115" s="75"/>
      <c r="D115" s="76"/>
      <c r="E115" s="77"/>
    </row>
    <row r="116" spans="3:5" ht="12.75">
      <c r="C116" s="60"/>
      <c r="D116" s="58"/>
      <c r="E116" s="61"/>
    </row>
    <row r="117" spans="4:5" ht="12.75">
      <c r="D117" s="78"/>
      <c r="E117" s="79"/>
    </row>
    <row r="118" spans="4:5" ht="12.75">
      <c r="D118" s="58"/>
      <c r="E118" s="59"/>
    </row>
    <row r="119" spans="4:5" ht="12.75">
      <c r="D119" s="73"/>
      <c r="E119" s="74"/>
    </row>
    <row r="120" spans="4:5" ht="12.75">
      <c r="D120" s="73"/>
      <c r="E120" s="74"/>
    </row>
    <row r="121" spans="4:5" ht="12.75">
      <c r="D121" s="58"/>
      <c r="E121" s="59"/>
    </row>
    <row r="122" spans="4:5" ht="12.75">
      <c r="D122" s="65"/>
      <c r="E122" s="63"/>
    </row>
    <row r="123" spans="4:5" ht="12.75">
      <c r="D123" s="58"/>
      <c r="E123" s="59"/>
    </row>
    <row r="124" spans="4:5" ht="12.75">
      <c r="D124" s="58"/>
      <c r="E124" s="59"/>
    </row>
    <row r="125" spans="4:5" ht="12.75">
      <c r="D125" s="65"/>
      <c r="E125" s="63"/>
    </row>
    <row r="126" spans="4:5" ht="12.75">
      <c r="D126" s="58"/>
      <c r="E126" s="59"/>
    </row>
    <row r="127" spans="4:5" ht="12.75">
      <c r="D127" s="73"/>
      <c r="E127" s="74"/>
    </row>
    <row r="128" spans="4:5" ht="12.75">
      <c r="D128" s="65"/>
      <c r="E128" s="79"/>
    </row>
    <row r="129" spans="4:5" ht="12.75">
      <c r="D129" s="64"/>
      <c r="E129" s="74"/>
    </row>
    <row r="130" spans="4:5" ht="12.75">
      <c r="D130" s="65"/>
      <c r="E130" s="63"/>
    </row>
    <row r="131" spans="4:5" ht="12.75">
      <c r="D131" s="58"/>
      <c r="E131" s="59"/>
    </row>
    <row r="132" spans="3:5" ht="12.75">
      <c r="C132" s="60"/>
      <c r="D132" s="58"/>
      <c r="E132" s="61"/>
    </row>
    <row r="133" spans="4:5" ht="12.75">
      <c r="D133" s="64"/>
      <c r="E133" s="63"/>
    </row>
    <row r="134" spans="4:5" ht="12.75">
      <c r="D134" s="64"/>
      <c r="E134" s="74"/>
    </row>
    <row r="135" spans="3:5" ht="12.75">
      <c r="C135" s="60"/>
      <c r="D135" s="64"/>
      <c r="E135" s="80"/>
    </row>
    <row r="136" spans="3:5" ht="12.75">
      <c r="C136" s="60"/>
      <c r="D136" s="65"/>
      <c r="E136" s="66"/>
    </row>
    <row r="137" spans="4:5" ht="12.75">
      <c r="D137" s="58"/>
      <c r="E137" s="59"/>
    </row>
    <row r="138" spans="4:5" ht="12.75">
      <c r="D138" s="78"/>
      <c r="E138" s="81"/>
    </row>
    <row r="139" spans="4:5" ht="11.25" customHeight="1">
      <c r="D139" s="73"/>
      <c r="E139" s="74"/>
    </row>
    <row r="140" spans="2:5" ht="24" customHeight="1">
      <c r="B140" s="60"/>
      <c r="D140" s="73"/>
      <c r="E140" s="82"/>
    </row>
    <row r="141" spans="3:5" ht="15" customHeight="1">
      <c r="C141" s="60"/>
      <c r="D141" s="73"/>
      <c r="E141" s="82"/>
    </row>
    <row r="142" spans="4:5" ht="11.25" customHeight="1">
      <c r="D142" s="78"/>
      <c r="E142" s="79"/>
    </row>
    <row r="143" spans="4:5" ht="12.75">
      <c r="D143" s="73"/>
      <c r="E143" s="74"/>
    </row>
    <row r="144" spans="2:5" ht="13.5" customHeight="1">
      <c r="B144" s="60"/>
      <c r="D144" s="73"/>
      <c r="E144" s="83"/>
    </row>
    <row r="145" spans="3:5" ht="12.75" customHeight="1">
      <c r="C145" s="60"/>
      <c r="D145" s="73"/>
      <c r="E145" s="61"/>
    </row>
    <row r="146" spans="3:5" ht="12.75" customHeight="1">
      <c r="C146" s="60"/>
      <c r="D146" s="65"/>
      <c r="E146" s="66"/>
    </row>
    <row r="147" spans="4:5" ht="12.75">
      <c r="D147" s="58"/>
      <c r="E147" s="59"/>
    </row>
    <row r="148" spans="3:5" ht="12.75">
      <c r="C148" s="60"/>
      <c r="D148" s="58"/>
      <c r="E148" s="80"/>
    </row>
    <row r="149" spans="4:5" ht="12.75">
      <c r="D149" s="78"/>
      <c r="E149" s="79"/>
    </row>
    <row r="150" spans="4:5" ht="12.75">
      <c r="D150" s="73"/>
      <c r="E150" s="74"/>
    </row>
    <row r="151" spans="4:5" ht="12.75">
      <c r="D151" s="58"/>
      <c r="E151" s="59"/>
    </row>
    <row r="152" spans="1:5" ht="19.5" customHeight="1">
      <c r="A152" s="84"/>
      <c r="B152" s="55"/>
      <c r="C152" s="55"/>
      <c r="D152" s="55"/>
      <c r="E152" s="69"/>
    </row>
    <row r="153" spans="1:5" ht="15" customHeight="1">
      <c r="A153" s="60"/>
      <c r="D153" s="71"/>
      <c r="E153" s="69"/>
    </row>
    <row r="154" spans="1:5" ht="12.75">
      <c r="A154" s="60"/>
      <c r="B154" s="60"/>
      <c r="D154" s="71"/>
      <c r="E154" s="61"/>
    </row>
    <row r="155" spans="3:5" ht="12.75">
      <c r="C155" s="60"/>
      <c r="D155" s="58"/>
      <c r="E155" s="69"/>
    </row>
    <row r="156" spans="4:5" ht="12.75">
      <c r="D156" s="62"/>
      <c r="E156" s="63"/>
    </row>
    <row r="157" spans="2:5" ht="12.75">
      <c r="B157" s="60"/>
      <c r="D157" s="58"/>
      <c r="E157" s="61"/>
    </row>
    <row r="158" spans="3:5" ht="12.75">
      <c r="C158" s="60"/>
      <c r="D158" s="58"/>
      <c r="E158" s="61"/>
    </row>
    <row r="159" spans="4:5" ht="12.75">
      <c r="D159" s="65"/>
      <c r="E159" s="66"/>
    </row>
    <row r="160" spans="3:5" ht="22.5" customHeight="1">
      <c r="C160" s="60"/>
      <c r="D160" s="58"/>
      <c r="E160" s="67"/>
    </row>
    <row r="161" spans="4:5" ht="12.75">
      <c r="D161" s="58"/>
      <c r="E161" s="66"/>
    </row>
    <row r="162" spans="2:5" ht="12.75">
      <c r="B162" s="60"/>
      <c r="D162" s="64"/>
      <c r="E162" s="69"/>
    </row>
    <row r="163" spans="3:5" ht="12.75">
      <c r="C163" s="60"/>
      <c r="D163" s="64"/>
      <c r="E163" s="70"/>
    </row>
    <row r="164" spans="4:5" ht="12.75">
      <c r="D164" s="65"/>
      <c r="E164" s="63"/>
    </row>
    <row r="165" spans="1:5" ht="13.5" customHeight="1">
      <c r="A165" s="60"/>
      <c r="D165" s="71"/>
      <c r="E165" s="69"/>
    </row>
    <row r="166" spans="2:5" ht="13.5" customHeight="1">
      <c r="B166" s="60"/>
      <c r="D166" s="58"/>
      <c r="E166" s="69"/>
    </row>
    <row r="167" spans="3:5" ht="13.5" customHeight="1">
      <c r="C167" s="60"/>
      <c r="D167" s="58"/>
      <c r="E167" s="61"/>
    </row>
    <row r="168" spans="3:5" ht="12.75">
      <c r="C168" s="60"/>
      <c r="D168" s="65"/>
      <c r="E168" s="63"/>
    </row>
    <row r="169" spans="3:5" ht="12.75">
      <c r="C169" s="60"/>
      <c r="D169" s="58"/>
      <c r="E169" s="61"/>
    </row>
    <row r="170" spans="4:5" ht="12.75">
      <c r="D170" s="78"/>
      <c r="E170" s="79"/>
    </row>
    <row r="171" spans="3:5" ht="12.75">
      <c r="C171" s="60"/>
      <c r="D171" s="64"/>
      <c r="E171" s="80"/>
    </row>
    <row r="172" spans="3:5" ht="12.75">
      <c r="C172" s="60"/>
      <c r="D172" s="65"/>
      <c r="E172" s="66"/>
    </row>
    <row r="173" spans="4:5" ht="12.75">
      <c r="D173" s="78"/>
      <c r="E173" s="85"/>
    </row>
    <row r="174" spans="2:5" ht="12.75">
      <c r="B174" s="60"/>
      <c r="D174" s="73"/>
      <c r="E174" s="83"/>
    </row>
    <row r="175" spans="3:5" ht="12.75">
      <c r="C175" s="60"/>
      <c r="D175" s="73"/>
      <c r="E175" s="61"/>
    </row>
    <row r="176" spans="3:5" ht="12.75">
      <c r="C176" s="60"/>
      <c r="D176" s="65"/>
      <c r="E176" s="66"/>
    </row>
    <row r="177" spans="3:5" ht="12.75">
      <c r="C177" s="60"/>
      <c r="D177" s="65"/>
      <c r="E177" s="66"/>
    </row>
    <row r="178" spans="4:5" ht="12.75">
      <c r="D178" s="58"/>
      <c r="E178" s="59"/>
    </row>
    <row r="179" spans="1:5" s="17" customFormat="1" ht="18" customHeight="1">
      <c r="A179" s="166"/>
      <c r="B179" s="167"/>
      <c r="C179" s="167"/>
      <c r="D179" s="167"/>
      <c r="E179" s="167"/>
    </row>
    <row r="180" spans="1:5" ht="28.5" customHeight="1">
      <c r="A180" s="75"/>
      <c r="B180" s="75"/>
      <c r="C180" s="75"/>
      <c r="D180" s="76"/>
      <c r="E180" s="77"/>
    </row>
    <row r="182" spans="1:5" ht="15.75">
      <c r="A182" s="86"/>
      <c r="B182" s="60"/>
      <c r="C182" s="60"/>
      <c r="D182" s="87"/>
      <c r="E182" s="88"/>
    </row>
    <row r="183" spans="1:5" ht="12.75">
      <c r="A183" s="60"/>
      <c r="B183" s="60"/>
      <c r="C183" s="60"/>
      <c r="D183" s="87"/>
      <c r="E183" s="88"/>
    </row>
    <row r="184" spans="1:5" ht="17.25" customHeight="1">
      <c r="A184" s="60"/>
      <c r="B184" s="60"/>
      <c r="C184" s="60"/>
      <c r="D184" s="87"/>
      <c r="E184" s="88"/>
    </row>
    <row r="185" spans="1:5" ht="13.5" customHeight="1">
      <c r="A185" s="60"/>
      <c r="B185" s="60"/>
      <c r="C185" s="60"/>
      <c r="D185" s="87"/>
      <c r="E185" s="88"/>
    </row>
    <row r="186" spans="1:5" ht="12.75">
      <c r="A186" s="60"/>
      <c r="B186" s="60"/>
      <c r="C186" s="60"/>
      <c r="D186" s="87"/>
      <c r="E186" s="88"/>
    </row>
    <row r="187" spans="1:3" ht="12.75">
      <c r="A187" s="60"/>
      <c r="B187" s="60"/>
      <c r="C187" s="60"/>
    </row>
    <row r="188" spans="1:5" ht="12.75">
      <c r="A188" s="60"/>
      <c r="B188" s="60"/>
      <c r="C188" s="60"/>
      <c r="D188" s="87"/>
      <c r="E188" s="88"/>
    </row>
    <row r="189" spans="1:5" ht="12.75">
      <c r="A189" s="60"/>
      <c r="B189" s="60"/>
      <c r="C189" s="60"/>
      <c r="D189" s="87"/>
      <c r="E189" s="89"/>
    </row>
    <row r="190" spans="1:5" ht="12.75">
      <c r="A190" s="60"/>
      <c r="B190" s="60"/>
      <c r="C190" s="60"/>
      <c r="D190" s="87"/>
      <c r="E190" s="88"/>
    </row>
    <row r="191" spans="1:5" ht="22.5" customHeight="1">
      <c r="A191" s="60"/>
      <c r="B191" s="60"/>
      <c r="C191" s="60"/>
      <c r="D191" s="87"/>
      <c r="E191" s="67"/>
    </row>
    <row r="192" spans="4:5" ht="22.5" customHeight="1">
      <c r="D192" s="65"/>
      <c r="E192" s="68"/>
    </row>
  </sheetData>
  <sheetProtection/>
  <mergeCells count="8">
    <mergeCell ref="A1:H1"/>
    <mergeCell ref="B23:H23"/>
    <mergeCell ref="A179:E179"/>
    <mergeCell ref="B3:H3"/>
    <mergeCell ref="B27:H27"/>
    <mergeCell ref="B47:H47"/>
    <mergeCell ref="B60:H60"/>
    <mergeCell ref="B80:H8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3" manualBreakCount="3">
    <brk id="23" max="8" man="1"/>
    <brk id="113" max="9" man="1"/>
    <brk id="17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9"/>
  <sheetViews>
    <sheetView zoomScalePageLayoutView="0" workbookViewId="0" topLeftCell="A82">
      <selection activeCell="F56" sqref="F56"/>
    </sheetView>
  </sheetViews>
  <sheetFormatPr defaultColWidth="11.421875" defaultRowHeight="12.75"/>
  <cols>
    <col min="1" max="1" width="8.421875" style="12" customWidth="1"/>
    <col min="2" max="2" width="32.140625" style="13" customWidth="1"/>
    <col min="3" max="12" width="12.7109375" style="2" customWidth="1"/>
    <col min="13" max="16384" width="11.421875" style="3" customWidth="1"/>
  </cols>
  <sheetData>
    <row r="1" spans="1:12" s="18" customFormat="1" ht="24" customHeight="1">
      <c r="A1" s="171" t="s">
        <v>22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109" customFormat="1" ht="67.5">
      <c r="A2" s="107" t="s">
        <v>23</v>
      </c>
      <c r="B2" s="107" t="s">
        <v>24</v>
      </c>
      <c r="C2" s="108" t="s">
        <v>72</v>
      </c>
      <c r="D2" s="107" t="s">
        <v>14</v>
      </c>
      <c r="E2" s="107" t="s">
        <v>15</v>
      </c>
      <c r="F2" s="107" t="s">
        <v>16</v>
      </c>
      <c r="G2" s="107" t="s">
        <v>17</v>
      </c>
      <c r="H2" s="107" t="s">
        <v>25</v>
      </c>
      <c r="I2" s="107" t="s">
        <v>19</v>
      </c>
      <c r="J2" s="107" t="s">
        <v>20</v>
      </c>
      <c r="K2" s="108" t="s">
        <v>69</v>
      </c>
      <c r="L2" s="108" t="s">
        <v>73</v>
      </c>
    </row>
    <row r="3" spans="1:12" ht="12.75">
      <c r="A3" s="113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10" customFormat="1" ht="11.25" customHeight="1">
      <c r="A4" s="116"/>
      <c r="B4" s="117" t="s">
        <v>53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s="110" customFormat="1" ht="11.25" customHeight="1">
      <c r="A5" s="116"/>
      <c r="B5" s="126" t="s">
        <v>67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s="110" customFormat="1" ht="11.25" customHeight="1">
      <c r="A6" s="120" t="s">
        <v>46</v>
      </c>
      <c r="B6" s="121" t="s">
        <v>54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s="110" customFormat="1" ht="11.25" customHeight="1">
      <c r="A7" s="122" t="s">
        <v>55</v>
      </c>
      <c r="B7" s="123" t="s">
        <v>56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110" customFormat="1" ht="11.25" customHeight="1">
      <c r="A8" s="125">
        <v>3</v>
      </c>
      <c r="B8" s="126" t="s">
        <v>26</v>
      </c>
      <c r="C8" s="127">
        <f>C9+C11+C16</f>
        <v>670000</v>
      </c>
      <c r="D8" s="127">
        <f aca="true" t="shared" si="0" ref="D8:L8">D9+D11+D16</f>
        <v>670000</v>
      </c>
      <c r="E8" s="124">
        <f t="shared" si="0"/>
        <v>0</v>
      </c>
      <c r="F8" s="124">
        <f t="shared" si="0"/>
        <v>0</v>
      </c>
      <c r="G8" s="124">
        <f t="shared" si="0"/>
        <v>0</v>
      </c>
      <c r="H8" s="124">
        <f t="shared" si="0"/>
        <v>0</v>
      </c>
      <c r="I8" s="124">
        <f t="shared" si="0"/>
        <v>0</v>
      </c>
      <c r="J8" s="124">
        <f t="shared" si="0"/>
        <v>0</v>
      </c>
      <c r="K8" s="127">
        <f t="shared" si="0"/>
        <v>670000</v>
      </c>
      <c r="L8" s="127">
        <f t="shared" si="0"/>
        <v>670000</v>
      </c>
    </row>
    <row r="9" spans="1:12" s="110" customFormat="1" ht="11.25" customHeight="1">
      <c r="A9" s="125">
        <v>31</v>
      </c>
      <c r="B9" s="126" t="s">
        <v>27</v>
      </c>
      <c r="C9" s="124">
        <f>SUM(C10)</f>
        <v>0</v>
      </c>
      <c r="D9" s="127">
        <f aca="true" t="shared" si="1" ref="D9:J9">SUM(D10)</f>
        <v>0</v>
      </c>
      <c r="E9" s="124">
        <f t="shared" si="1"/>
        <v>0</v>
      </c>
      <c r="F9" s="124">
        <f t="shared" si="1"/>
        <v>0</v>
      </c>
      <c r="G9" s="124">
        <f t="shared" si="1"/>
        <v>0</v>
      </c>
      <c r="H9" s="124">
        <f t="shared" si="1"/>
        <v>0</v>
      </c>
      <c r="I9" s="124">
        <f t="shared" si="1"/>
        <v>0</v>
      </c>
      <c r="J9" s="124">
        <f t="shared" si="1"/>
        <v>0</v>
      </c>
      <c r="K9" s="127"/>
      <c r="L9" s="127"/>
    </row>
    <row r="10" spans="1:12" s="110" customFormat="1" ht="11.25" customHeight="1">
      <c r="A10" s="116">
        <v>312</v>
      </c>
      <c r="B10" s="119" t="s">
        <v>29</v>
      </c>
      <c r="C10" s="118"/>
      <c r="D10" s="128"/>
      <c r="E10" s="118"/>
      <c r="F10" s="118"/>
      <c r="G10" s="118"/>
      <c r="H10" s="118"/>
      <c r="I10" s="118"/>
      <c r="J10" s="118"/>
      <c r="K10" s="128"/>
      <c r="L10" s="128"/>
    </row>
    <row r="11" spans="1:12" s="111" customFormat="1" ht="11.25" customHeight="1">
      <c r="A11" s="125">
        <v>32</v>
      </c>
      <c r="B11" s="126" t="s">
        <v>31</v>
      </c>
      <c r="C11" s="127">
        <f>SUM(C12:C15)</f>
        <v>668650</v>
      </c>
      <c r="D11" s="127">
        <f aca="true" t="shared" si="2" ref="D11:J11">SUM(D12:D15)</f>
        <v>668650</v>
      </c>
      <c r="E11" s="124">
        <f t="shared" si="2"/>
        <v>0</v>
      </c>
      <c r="F11" s="124">
        <f t="shared" si="2"/>
        <v>0</v>
      </c>
      <c r="G11" s="124">
        <f t="shared" si="2"/>
        <v>0</v>
      </c>
      <c r="H11" s="124">
        <f t="shared" si="2"/>
        <v>0</v>
      </c>
      <c r="I11" s="124">
        <f t="shared" si="2"/>
        <v>0</v>
      </c>
      <c r="J11" s="124">
        <f t="shared" si="2"/>
        <v>0</v>
      </c>
      <c r="K11" s="127">
        <f>SUM(K12+K13+K14+K15)</f>
        <v>668650</v>
      </c>
      <c r="L11" s="127">
        <f>SUM(L12+L13+L14+L15)</f>
        <v>668650</v>
      </c>
    </row>
    <row r="12" spans="1:12" s="110" customFormat="1" ht="11.25" customHeight="1">
      <c r="A12" s="116">
        <v>321</v>
      </c>
      <c r="B12" s="119" t="s">
        <v>32</v>
      </c>
      <c r="C12" s="128">
        <v>254550</v>
      </c>
      <c r="D12" s="128">
        <v>254550</v>
      </c>
      <c r="E12" s="118"/>
      <c r="F12" s="118"/>
      <c r="G12" s="118"/>
      <c r="H12" s="118"/>
      <c r="I12" s="118"/>
      <c r="J12" s="118"/>
      <c r="K12" s="128">
        <v>254550</v>
      </c>
      <c r="L12" s="128">
        <v>254550</v>
      </c>
    </row>
    <row r="13" spans="1:12" s="110" customFormat="1" ht="11.25" customHeight="1">
      <c r="A13" s="116">
        <v>322</v>
      </c>
      <c r="B13" s="119" t="s">
        <v>33</v>
      </c>
      <c r="C13" s="128">
        <v>259562</v>
      </c>
      <c r="D13" s="128">
        <v>259562</v>
      </c>
      <c r="E13" s="124"/>
      <c r="F13" s="124"/>
      <c r="G13" s="124"/>
      <c r="H13" s="124"/>
      <c r="I13" s="124"/>
      <c r="J13" s="124"/>
      <c r="K13" s="128">
        <v>259562</v>
      </c>
      <c r="L13" s="128">
        <v>259562</v>
      </c>
    </row>
    <row r="14" spans="1:12" s="110" customFormat="1" ht="11.25" customHeight="1">
      <c r="A14" s="116">
        <v>323</v>
      </c>
      <c r="B14" s="119" t="s">
        <v>34</v>
      </c>
      <c r="C14" s="128">
        <v>145038</v>
      </c>
      <c r="D14" s="128">
        <v>145038</v>
      </c>
      <c r="E14" s="118"/>
      <c r="F14" s="118"/>
      <c r="G14" s="118"/>
      <c r="H14" s="118"/>
      <c r="I14" s="118"/>
      <c r="J14" s="118"/>
      <c r="K14" s="128">
        <v>145038</v>
      </c>
      <c r="L14" s="128">
        <v>145038</v>
      </c>
    </row>
    <row r="15" spans="1:12" s="110" customFormat="1" ht="11.25" customHeight="1">
      <c r="A15" s="116">
        <v>329</v>
      </c>
      <c r="B15" s="119" t="s">
        <v>35</v>
      </c>
      <c r="C15" s="128">
        <v>9500</v>
      </c>
      <c r="D15" s="128">
        <v>9500</v>
      </c>
      <c r="E15" s="118"/>
      <c r="F15" s="118"/>
      <c r="G15" s="118"/>
      <c r="H15" s="118"/>
      <c r="I15" s="118"/>
      <c r="J15" s="118"/>
      <c r="K15" s="128">
        <v>9500</v>
      </c>
      <c r="L15" s="128">
        <v>9500</v>
      </c>
    </row>
    <row r="16" spans="1:12" s="111" customFormat="1" ht="11.25" customHeight="1">
      <c r="A16" s="125">
        <v>34</v>
      </c>
      <c r="B16" s="126" t="s">
        <v>36</v>
      </c>
      <c r="C16" s="127">
        <f>SUM(C17)</f>
        <v>1350</v>
      </c>
      <c r="D16" s="127">
        <v>1350</v>
      </c>
      <c r="E16" s="124">
        <f aca="true" t="shared" si="3" ref="E16:J16">SUM(E17)</f>
        <v>0</v>
      </c>
      <c r="F16" s="124">
        <f t="shared" si="3"/>
        <v>0</v>
      </c>
      <c r="G16" s="124">
        <f t="shared" si="3"/>
        <v>0</v>
      </c>
      <c r="H16" s="124">
        <f t="shared" si="3"/>
        <v>0</v>
      </c>
      <c r="I16" s="124">
        <f t="shared" si="3"/>
        <v>0</v>
      </c>
      <c r="J16" s="124">
        <f t="shared" si="3"/>
        <v>0</v>
      </c>
      <c r="K16" s="127">
        <v>1350</v>
      </c>
      <c r="L16" s="127">
        <v>1350</v>
      </c>
    </row>
    <row r="17" spans="1:12" s="110" customFormat="1" ht="11.25" customHeight="1">
      <c r="A17" s="116">
        <v>343</v>
      </c>
      <c r="B17" s="119" t="s">
        <v>37</v>
      </c>
      <c r="C17" s="128">
        <v>1350</v>
      </c>
      <c r="D17" s="128">
        <v>1350</v>
      </c>
      <c r="E17" s="118"/>
      <c r="F17" s="118"/>
      <c r="G17" s="118"/>
      <c r="H17" s="118"/>
      <c r="I17" s="118"/>
      <c r="J17" s="118"/>
      <c r="K17" s="128">
        <v>1350</v>
      </c>
      <c r="L17" s="128">
        <v>1350</v>
      </c>
    </row>
    <row r="18" spans="1:12" s="111" customFormat="1" ht="11.25" customHeight="1">
      <c r="A18" s="125"/>
      <c r="B18" s="129" t="s">
        <v>57</v>
      </c>
      <c r="C18" s="127">
        <f>SUM(C11+C16)</f>
        <v>670000</v>
      </c>
      <c r="D18" s="127">
        <f aca="true" t="shared" si="4" ref="D18:L18">D8</f>
        <v>670000</v>
      </c>
      <c r="E18" s="124">
        <f t="shared" si="4"/>
        <v>0</v>
      </c>
      <c r="F18" s="124">
        <f t="shared" si="4"/>
        <v>0</v>
      </c>
      <c r="G18" s="124">
        <f t="shared" si="4"/>
        <v>0</v>
      </c>
      <c r="H18" s="124">
        <f t="shared" si="4"/>
        <v>0</v>
      </c>
      <c r="I18" s="124">
        <f t="shared" si="4"/>
        <v>0</v>
      </c>
      <c r="J18" s="124">
        <f t="shared" si="4"/>
        <v>0</v>
      </c>
      <c r="K18" s="127">
        <f t="shared" si="4"/>
        <v>670000</v>
      </c>
      <c r="L18" s="127">
        <f t="shared" si="4"/>
        <v>670000</v>
      </c>
    </row>
    <row r="19" spans="1:12" s="110" customFormat="1" ht="11.25" customHeight="1">
      <c r="A19" s="116"/>
      <c r="B19" s="119"/>
      <c r="C19" s="118"/>
      <c r="D19" s="118"/>
      <c r="E19" s="118"/>
      <c r="F19" s="118"/>
      <c r="G19" s="118"/>
      <c r="H19" s="118"/>
      <c r="I19" s="118"/>
      <c r="J19" s="118"/>
      <c r="K19" s="128"/>
      <c r="L19" s="128"/>
    </row>
    <row r="20" spans="1:12" s="110" customFormat="1" ht="11.25" customHeight="1">
      <c r="A20" s="125"/>
      <c r="B20" s="119"/>
      <c r="C20" s="124"/>
      <c r="D20" s="124"/>
      <c r="E20" s="124"/>
      <c r="F20" s="124"/>
      <c r="G20" s="124"/>
      <c r="H20" s="124"/>
      <c r="I20" s="124"/>
      <c r="J20" s="124"/>
      <c r="K20" s="127"/>
      <c r="L20" s="127"/>
    </row>
    <row r="21" spans="1:12" s="112" customFormat="1" ht="25.5" customHeight="1">
      <c r="A21" s="122" t="s">
        <v>55</v>
      </c>
      <c r="B21" s="130" t="s">
        <v>58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</row>
    <row r="22" spans="1:12" s="111" customFormat="1" ht="11.25" customHeight="1">
      <c r="A22" s="125">
        <v>3</v>
      </c>
      <c r="B22" s="126" t="s">
        <v>26</v>
      </c>
      <c r="C22" s="127">
        <v>8500</v>
      </c>
      <c r="D22" s="127">
        <f aca="true" t="shared" si="5" ref="D22:J22">D23</f>
        <v>8500</v>
      </c>
      <c r="E22" s="124">
        <f t="shared" si="5"/>
        <v>0</v>
      </c>
      <c r="F22" s="124">
        <f t="shared" si="5"/>
        <v>0</v>
      </c>
      <c r="G22" s="124">
        <f t="shared" si="5"/>
        <v>0</v>
      </c>
      <c r="H22" s="124">
        <f t="shared" si="5"/>
        <v>0</v>
      </c>
      <c r="I22" s="124">
        <f t="shared" si="5"/>
        <v>0</v>
      </c>
      <c r="J22" s="124">
        <f t="shared" si="5"/>
        <v>0</v>
      </c>
      <c r="K22" s="127">
        <v>8500</v>
      </c>
      <c r="L22" s="127">
        <v>8500</v>
      </c>
    </row>
    <row r="23" spans="1:12" s="110" customFormat="1" ht="11.25" customHeight="1">
      <c r="A23" s="125">
        <v>32</v>
      </c>
      <c r="B23" s="126" t="s">
        <v>31</v>
      </c>
      <c r="C23" s="127">
        <v>8500</v>
      </c>
      <c r="D23" s="127">
        <v>8500</v>
      </c>
      <c r="E23" s="124">
        <f aca="true" t="shared" si="6" ref="E23:J23">SUM(E24:E25)</f>
        <v>0</v>
      </c>
      <c r="F23" s="124">
        <f t="shared" si="6"/>
        <v>0</v>
      </c>
      <c r="G23" s="124">
        <f t="shared" si="6"/>
        <v>0</v>
      </c>
      <c r="H23" s="124">
        <f t="shared" si="6"/>
        <v>0</v>
      </c>
      <c r="I23" s="124">
        <f t="shared" si="6"/>
        <v>0</v>
      </c>
      <c r="J23" s="124">
        <f t="shared" si="6"/>
        <v>0</v>
      </c>
      <c r="K23" s="127">
        <v>8500</v>
      </c>
      <c r="L23" s="127">
        <v>8500</v>
      </c>
    </row>
    <row r="24" spans="1:12" s="110" customFormat="1" ht="11.25" customHeight="1">
      <c r="A24" s="116">
        <v>322</v>
      </c>
      <c r="B24" s="119" t="s">
        <v>33</v>
      </c>
      <c r="C24" s="128">
        <v>8500</v>
      </c>
      <c r="D24" s="128">
        <v>8500</v>
      </c>
      <c r="E24" s="118"/>
      <c r="F24" s="118"/>
      <c r="G24" s="118"/>
      <c r="H24" s="118"/>
      <c r="I24" s="118"/>
      <c r="J24" s="118"/>
      <c r="K24" s="128">
        <v>8500</v>
      </c>
      <c r="L24" s="128">
        <v>8500</v>
      </c>
    </row>
    <row r="25" spans="1:12" s="110" customFormat="1" ht="11.25" customHeight="1">
      <c r="A25" s="116">
        <v>323</v>
      </c>
      <c r="B25" s="119" t="s">
        <v>34</v>
      </c>
      <c r="C25" s="128">
        <v>0</v>
      </c>
      <c r="D25" s="128">
        <v>0</v>
      </c>
      <c r="E25" s="124"/>
      <c r="F25" s="124"/>
      <c r="G25" s="124"/>
      <c r="H25" s="124"/>
      <c r="I25" s="124"/>
      <c r="J25" s="124"/>
      <c r="K25" s="128">
        <v>0</v>
      </c>
      <c r="L25" s="128">
        <v>0</v>
      </c>
    </row>
    <row r="26" spans="1:12" s="110" customFormat="1" ht="11.25" customHeight="1">
      <c r="A26" s="116"/>
      <c r="B26" s="129" t="s">
        <v>57</v>
      </c>
      <c r="C26" s="127">
        <f>C22</f>
        <v>8500</v>
      </c>
      <c r="D26" s="127">
        <f aca="true" t="shared" si="7" ref="D26:L26">D22</f>
        <v>8500</v>
      </c>
      <c r="E26" s="124">
        <f t="shared" si="7"/>
        <v>0</v>
      </c>
      <c r="F26" s="124">
        <f t="shared" si="7"/>
        <v>0</v>
      </c>
      <c r="G26" s="124">
        <f t="shared" si="7"/>
        <v>0</v>
      </c>
      <c r="H26" s="124">
        <f t="shared" si="7"/>
        <v>0</v>
      </c>
      <c r="I26" s="124">
        <f t="shared" si="7"/>
        <v>0</v>
      </c>
      <c r="J26" s="124">
        <f t="shared" si="7"/>
        <v>0</v>
      </c>
      <c r="K26" s="127">
        <f t="shared" si="7"/>
        <v>8500</v>
      </c>
      <c r="L26" s="127">
        <f t="shared" si="7"/>
        <v>8500</v>
      </c>
    </row>
    <row r="27" spans="1:12" s="110" customFormat="1" ht="11.25" customHeight="1">
      <c r="A27" s="116"/>
      <c r="B27" s="129"/>
      <c r="C27" s="127"/>
      <c r="D27" s="127"/>
      <c r="E27" s="124"/>
      <c r="F27" s="124"/>
      <c r="G27" s="124"/>
      <c r="H27" s="124"/>
      <c r="I27" s="124"/>
      <c r="J27" s="124"/>
      <c r="K27" s="127"/>
      <c r="L27" s="127"/>
    </row>
    <row r="28" spans="1:12" s="110" customFormat="1" ht="11.25" customHeight="1">
      <c r="A28" s="125"/>
      <c r="B28" s="119"/>
      <c r="C28" s="128"/>
      <c r="D28" s="128"/>
      <c r="E28" s="118"/>
      <c r="F28" s="118"/>
      <c r="G28" s="118"/>
      <c r="H28" s="118"/>
      <c r="I28" s="118"/>
      <c r="J28" s="118"/>
      <c r="K28" s="118"/>
      <c r="L28" s="118"/>
    </row>
    <row r="29" spans="1:12" s="112" customFormat="1" ht="24" customHeight="1">
      <c r="A29" s="122" t="s">
        <v>55</v>
      </c>
      <c r="B29" s="130" t="s">
        <v>59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2" s="111" customFormat="1" ht="11.25" customHeight="1">
      <c r="A30" s="125">
        <v>3</v>
      </c>
      <c r="B30" s="126" t="s">
        <v>26</v>
      </c>
      <c r="C30" s="127">
        <f>C31+C35</f>
        <v>53000</v>
      </c>
      <c r="D30" s="127">
        <f aca="true" t="shared" si="8" ref="D30:J30">D31+D35</f>
        <v>0</v>
      </c>
      <c r="E30" s="127">
        <f t="shared" si="8"/>
        <v>4500</v>
      </c>
      <c r="F30" s="127">
        <f t="shared" si="8"/>
        <v>34500</v>
      </c>
      <c r="G30" s="124">
        <f t="shared" si="8"/>
        <v>0</v>
      </c>
      <c r="H30" s="127">
        <f t="shared" si="8"/>
        <v>14000</v>
      </c>
      <c r="I30" s="124">
        <f t="shared" si="8"/>
        <v>0</v>
      </c>
      <c r="J30" s="124">
        <f t="shared" si="8"/>
        <v>0</v>
      </c>
      <c r="K30" s="127">
        <v>53000</v>
      </c>
      <c r="L30" s="127">
        <v>53000</v>
      </c>
    </row>
    <row r="31" spans="1:12" s="110" customFormat="1" ht="11.25" customHeight="1">
      <c r="A31" s="125">
        <v>31</v>
      </c>
      <c r="B31" s="126" t="s">
        <v>27</v>
      </c>
      <c r="C31" s="127">
        <f>SUM(C32:C34)</f>
        <v>0</v>
      </c>
      <c r="D31" s="127">
        <f aca="true" t="shared" si="9" ref="D31:J31">SUM(D32:D34)</f>
        <v>0</v>
      </c>
      <c r="E31" s="127">
        <f t="shared" si="9"/>
        <v>0</v>
      </c>
      <c r="F31" s="127">
        <f t="shared" si="9"/>
        <v>0</v>
      </c>
      <c r="G31" s="124">
        <f t="shared" si="9"/>
        <v>0</v>
      </c>
      <c r="H31" s="127">
        <f t="shared" si="9"/>
        <v>0</v>
      </c>
      <c r="I31" s="127">
        <f t="shared" si="9"/>
        <v>0</v>
      </c>
      <c r="J31" s="124">
        <f t="shared" si="9"/>
        <v>0</v>
      </c>
      <c r="K31" s="127">
        <v>0</v>
      </c>
      <c r="L31" s="127">
        <v>0</v>
      </c>
    </row>
    <row r="32" spans="1:12" s="110" customFormat="1" ht="11.25" customHeight="1">
      <c r="A32" s="116">
        <v>311</v>
      </c>
      <c r="B32" s="119" t="s">
        <v>28</v>
      </c>
      <c r="C32" s="128"/>
      <c r="D32" s="128"/>
      <c r="E32" s="128"/>
      <c r="F32" s="128"/>
      <c r="G32" s="118"/>
      <c r="H32" s="128"/>
      <c r="I32" s="128"/>
      <c r="J32" s="118"/>
      <c r="K32" s="128"/>
      <c r="L32" s="128"/>
    </row>
    <row r="33" spans="1:12" s="110" customFormat="1" ht="11.25" customHeight="1">
      <c r="A33" s="116">
        <v>312</v>
      </c>
      <c r="B33" s="119" t="s">
        <v>29</v>
      </c>
      <c r="C33" s="128"/>
      <c r="D33" s="128"/>
      <c r="E33" s="128"/>
      <c r="F33" s="128"/>
      <c r="G33" s="118"/>
      <c r="H33" s="128"/>
      <c r="I33" s="128"/>
      <c r="J33" s="118"/>
      <c r="K33" s="128"/>
      <c r="L33" s="128"/>
    </row>
    <row r="34" spans="1:12" s="110" customFormat="1" ht="11.25" customHeight="1">
      <c r="A34" s="116">
        <v>313</v>
      </c>
      <c r="B34" s="119" t="s">
        <v>30</v>
      </c>
      <c r="C34" s="128"/>
      <c r="D34" s="128"/>
      <c r="E34" s="128"/>
      <c r="F34" s="128"/>
      <c r="G34" s="118"/>
      <c r="H34" s="128"/>
      <c r="I34" s="128"/>
      <c r="J34" s="118"/>
      <c r="K34" s="128"/>
      <c r="L34" s="128"/>
    </row>
    <row r="35" spans="1:12" s="111" customFormat="1" ht="11.25" customHeight="1">
      <c r="A35" s="125">
        <v>32</v>
      </c>
      <c r="B35" s="126" t="s">
        <v>31</v>
      </c>
      <c r="C35" s="127">
        <f>SUM(C36:C39)</f>
        <v>53000</v>
      </c>
      <c r="D35" s="127">
        <f aca="true" t="shared" si="10" ref="D35:J35">SUM(D36:D39)</f>
        <v>0</v>
      </c>
      <c r="E35" s="127">
        <f t="shared" si="10"/>
        <v>4500</v>
      </c>
      <c r="F35" s="127">
        <f t="shared" si="10"/>
        <v>34500</v>
      </c>
      <c r="G35" s="124">
        <f t="shared" si="10"/>
        <v>0</v>
      </c>
      <c r="H35" s="127">
        <f t="shared" si="10"/>
        <v>14000</v>
      </c>
      <c r="I35" s="127">
        <f t="shared" si="10"/>
        <v>0</v>
      </c>
      <c r="J35" s="124">
        <f t="shared" si="10"/>
        <v>0</v>
      </c>
      <c r="K35" s="127">
        <v>53000</v>
      </c>
      <c r="L35" s="127">
        <v>53000</v>
      </c>
    </row>
    <row r="36" spans="1:12" s="110" customFormat="1" ht="11.25" customHeight="1">
      <c r="A36" s="116">
        <v>321</v>
      </c>
      <c r="B36" s="119" t="s">
        <v>32</v>
      </c>
      <c r="C36" s="127"/>
      <c r="D36" s="127"/>
      <c r="E36" s="127"/>
      <c r="F36" s="127"/>
      <c r="G36" s="124"/>
      <c r="H36" s="127"/>
      <c r="I36" s="127"/>
      <c r="J36" s="124"/>
      <c r="K36" s="127"/>
      <c r="L36" s="127"/>
    </row>
    <row r="37" spans="1:12" s="110" customFormat="1" ht="11.25" customHeight="1">
      <c r="A37" s="116">
        <v>322</v>
      </c>
      <c r="B37" s="119" t="s">
        <v>33</v>
      </c>
      <c r="C37" s="128">
        <v>9500</v>
      </c>
      <c r="D37" s="128"/>
      <c r="E37" s="128"/>
      <c r="F37" s="128">
        <v>9500</v>
      </c>
      <c r="G37" s="118"/>
      <c r="H37" s="128"/>
      <c r="I37" s="128"/>
      <c r="J37" s="118"/>
      <c r="K37" s="128">
        <v>9500</v>
      </c>
      <c r="L37" s="128">
        <v>9500</v>
      </c>
    </row>
    <row r="38" spans="1:12" s="110" customFormat="1" ht="11.25" customHeight="1">
      <c r="A38" s="116">
        <v>323</v>
      </c>
      <c r="B38" s="119" t="s">
        <v>34</v>
      </c>
      <c r="C38" s="128"/>
      <c r="D38" s="128"/>
      <c r="E38" s="128"/>
      <c r="F38" s="128"/>
      <c r="G38" s="118"/>
      <c r="H38" s="128"/>
      <c r="I38" s="128"/>
      <c r="J38" s="118"/>
      <c r="K38" s="128"/>
      <c r="L38" s="128"/>
    </row>
    <row r="39" spans="1:12" s="110" customFormat="1" ht="11.25" customHeight="1">
      <c r="A39" s="116">
        <v>329</v>
      </c>
      <c r="B39" s="119" t="s">
        <v>35</v>
      </c>
      <c r="C39" s="128">
        <v>43500</v>
      </c>
      <c r="D39" s="127"/>
      <c r="E39" s="128">
        <v>4500</v>
      </c>
      <c r="F39" s="128">
        <v>25000</v>
      </c>
      <c r="G39" s="124"/>
      <c r="H39" s="128">
        <v>14000</v>
      </c>
      <c r="I39" s="127"/>
      <c r="J39" s="124"/>
      <c r="K39" s="128">
        <v>43500</v>
      </c>
      <c r="L39" s="128">
        <v>43500</v>
      </c>
    </row>
    <row r="40" spans="1:12" s="110" customFormat="1" ht="11.25" customHeight="1">
      <c r="A40" s="125">
        <v>4</v>
      </c>
      <c r="B40" s="126" t="s">
        <v>39</v>
      </c>
      <c r="C40" s="127">
        <v>21300</v>
      </c>
      <c r="D40" s="127">
        <f aca="true" t="shared" si="11" ref="D40:J40">D41</f>
        <v>0</v>
      </c>
      <c r="E40" s="127">
        <f t="shared" si="11"/>
        <v>0</v>
      </c>
      <c r="F40" s="127">
        <f t="shared" si="11"/>
        <v>17000</v>
      </c>
      <c r="G40" s="124">
        <f t="shared" si="11"/>
        <v>0</v>
      </c>
      <c r="H40" s="127">
        <f t="shared" si="11"/>
        <v>0</v>
      </c>
      <c r="I40" s="143">
        <v>4300</v>
      </c>
      <c r="J40" s="124">
        <f t="shared" si="11"/>
        <v>0</v>
      </c>
      <c r="K40" s="127">
        <v>21300</v>
      </c>
      <c r="L40" s="127">
        <v>21300</v>
      </c>
    </row>
    <row r="41" spans="1:12" s="110" customFormat="1" ht="11.25" customHeight="1">
      <c r="A41" s="125">
        <v>42</v>
      </c>
      <c r="B41" s="126" t="s">
        <v>40</v>
      </c>
      <c r="C41" s="127">
        <f>SUM(C42:C43)</f>
        <v>21300</v>
      </c>
      <c r="D41" s="127">
        <f aca="true" t="shared" si="12" ref="D41:J41">SUM(D42:D43)</f>
        <v>0</v>
      </c>
      <c r="E41" s="127">
        <f t="shared" si="12"/>
        <v>0</v>
      </c>
      <c r="F41" s="127">
        <f t="shared" si="12"/>
        <v>17000</v>
      </c>
      <c r="G41" s="124">
        <f t="shared" si="12"/>
        <v>0</v>
      </c>
      <c r="H41" s="127">
        <f t="shared" si="12"/>
        <v>0</v>
      </c>
      <c r="I41" s="127">
        <v>4300</v>
      </c>
      <c r="J41" s="124">
        <f t="shared" si="12"/>
        <v>0</v>
      </c>
      <c r="K41" s="127">
        <v>14300</v>
      </c>
      <c r="L41" s="127">
        <v>14300</v>
      </c>
    </row>
    <row r="42" spans="1:12" s="110" customFormat="1" ht="11.25" customHeight="1">
      <c r="A42" s="116">
        <v>422</v>
      </c>
      <c r="B42" s="119" t="s">
        <v>38</v>
      </c>
      <c r="C42" s="128">
        <v>14300</v>
      </c>
      <c r="D42" s="128"/>
      <c r="E42" s="128"/>
      <c r="F42" s="128">
        <v>10000</v>
      </c>
      <c r="G42" s="118"/>
      <c r="H42" s="128"/>
      <c r="I42" s="128">
        <v>4300</v>
      </c>
      <c r="J42" s="118"/>
      <c r="K42" s="128">
        <v>14300</v>
      </c>
      <c r="L42" s="128">
        <v>14300</v>
      </c>
    </row>
    <row r="43" spans="1:12" s="110" customFormat="1" ht="11.25" customHeight="1">
      <c r="A43" s="116">
        <v>424</v>
      </c>
      <c r="B43" s="119" t="s">
        <v>41</v>
      </c>
      <c r="C43" s="128">
        <v>7000</v>
      </c>
      <c r="D43" s="128"/>
      <c r="E43" s="128"/>
      <c r="F43" s="128">
        <v>7000</v>
      </c>
      <c r="G43" s="118"/>
      <c r="H43" s="128"/>
      <c r="I43" s="128"/>
      <c r="J43" s="118"/>
      <c r="K43" s="128">
        <v>7000</v>
      </c>
      <c r="L43" s="128">
        <v>7000</v>
      </c>
    </row>
    <row r="44" spans="1:12" s="111" customFormat="1" ht="11.25" customHeight="1">
      <c r="A44" s="125"/>
      <c r="B44" s="129" t="s">
        <v>57</v>
      </c>
      <c r="C44" s="127">
        <f>C30+C40</f>
        <v>74300</v>
      </c>
      <c r="D44" s="127">
        <f aca="true" t="shared" si="13" ref="D44:L44">D30+D40</f>
        <v>0</v>
      </c>
      <c r="E44" s="127">
        <f t="shared" si="13"/>
        <v>4500</v>
      </c>
      <c r="F44" s="127">
        <f t="shared" si="13"/>
        <v>51500</v>
      </c>
      <c r="G44" s="124">
        <f t="shared" si="13"/>
        <v>0</v>
      </c>
      <c r="H44" s="127">
        <f t="shared" si="13"/>
        <v>14000</v>
      </c>
      <c r="I44" s="127">
        <v>4300</v>
      </c>
      <c r="J44" s="124">
        <f t="shared" si="13"/>
        <v>0</v>
      </c>
      <c r="K44" s="127">
        <f t="shared" si="13"/>
        <v>74300</v>
      </c>
      <c r="L44" s="127">
        <f t="shared" si="13"/>
        <v>74300</v>
      </c>
    </row>
    <row r="45" spans="1:12" s="110" customFormat="1" ht="11.25" customHeight="1">
      <c r="A45" s="116"/>
      <c r="B45" s="119"/>
      <c r="C45" s="118"/>
      <c r="D45" s="118"/>
      <c r="E45" s="128"/>
      <c r="F45" s="128"/>
      <c r="G45" s="118"/>
      <c r="H45" s="128"/>
      <c r="I45" s="127"/>
      <c r="J45" s="118"/>
      <c r="K45" s="128"/>
      <c r="L45" s="128"/>
    </row>
    <row r="46" spans="1:12" s="110" customFormat="1" ht="11.25" customHeight="1">
      <c r="A46" s="116"/>
      <c r="B46" s="119"/>
      <c r="C46" s="118"/>
      <c r="D46" s="118"/>
      <c r="E46" s="128"/>
      <c r="F46" s="128"/>
      <c r="G46" s="118"/>
      <c r="H46" s="128"/>
      <c r="I46" s="128"/>
      <c r="J46" s="118"/>
      <c r="K46" s="118"/>
      <c r="L46" s="118"/>
    </row>
    <row r="47" spans="1:12" s="110" customFormat="1" ht="11.25" customHeight="1">
      <c r="A47" s="131" t="s">
        <v>60</v>
      </c>
      <c r="B47" s="123" t="s">
        <v>61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110" customFormat="1" ht="11.25" customHeight="1">
      <c r="A48" s="125">
        <v>3</v>
      </c>
      <c r="B48" s="126" t="s">
        <v>26</v>
      </c>
      <c r="C48" s="124">
        <f>C49</f>
        <v>0</v>
      </c>
      <c r="D48" s="124">
        <f aca="true" t="shared" si="14" ref="D48:L48">D49</f>
        <v>0</v>
      </c>
      <c r="E48" s="124">
        <f t="shared" si="14"/>
        <v>0</v>
      </c>
      <c r="F48" s="124">
        <f t="shared" si="14"/>
        <v>0</v>
      </c>
      <c r="G48" s="124">
        <f t="shared" si="14"/>
        <v>0</v>
      </c>
      <c r="H48" s="124">
        <f t="shared" si="14"/>
        <v>0</v>
      </c>
      <c r="I48" s="124">
        <f t="shared" si="14"/>
        <v>0</v>
      </c>
      <c r="J48" s="124">
        <f t="shared" si="14"/>
        <v>0</v>
      </c>
      <c r="K48" s="124">
        <f t="shared" si="14"/>
        <v>0</v>
      </c>
      <c r="L48" s="124">
        <f t="shared" si="14"/>
        <v>0</v>
      </c>
    </row>
    <row r="49" spans="1:12" s="111" customFormat="1" ht="11.25" customHeight="1">
      <c r="A49" s="125">
        <v>31</v>
      </c>
      <c r="B49" s="126" t="s">
        <v>27</v>
      </c>
      <c r="C49" s="124">
        <f>SUM(C50)</f>
        <v>0</v>
      </c>
      <c r="D49" s="124">
        <f aca="true" t="shared" si="15" ref="D49:J49">SUM(D50)</f>
        <v>0</v>
      </c>
      <c r="E49" s="124">
        <f t="shared" si="15"/>
        <v>0</v>
      </c>
      <c r="F49" s="124">
        <f t="shared" si="15"/>
        <v>0</v>
      </c>
      <c r="G49" s="124">
        <f t="shared" si="15"/>
        <v>0</v>
      </c>
      <c r="H49" s="124">
        <f t="shared" si="15"/>
        <v>0</v>
      </c>
      <c r="I49" s="124">
        <f t="shared" si="15"/>
        <v>0</v>
      </c>
      <c r="J49" s="124">
        <f t="shared" si="15"/>
        <v>0</v>
      </c>
      <c r="K49" s="124"/>
      <c r="L49" s="124"/>
    </row>
    <row r="50" spans="1:12" s="110" customFormat="1" ht="11.25" customHeight="1">
      <c r="A50" s="116">
        <v>312</v>
      </c>
      <c r="B50" s="119" t="s">
        <v>29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s="111" customFormat="1" ht="11.25" customHeight="1">
      <c r="A51" s="125">
        <v>32</v>
      </c>
      <c r="B51" s="126" t="s">
        <v>31</v>
      </c>
      <c r="C51" s="124">
        <f>SUM(C52:C53)</f>
        <v>0</v>
      </c>
      <c r="D51" s="124">
        <f aca="true" t="shared" si="16" ref="D51:J51">SUM(D52:D53)</f>
        <v>0</v>
      </c>
      <c r="E51" s="124">
        <f t="shared" si="16"/>
        <v>0</v>
      </c>
      <c r="F51" s="124">
        <f t="shared" si="16"/>
        <v>0</v>
      </c>
      <c r="G51" s="124">
        <f t="shared" si="16"/>
        <v>0</v>
      </c>
      <c r="H51" s="124">
        <f t="shared" si="16"/>
        <v>0</v>
      </c>
      <c r="I51" s="124">
        <f t="shared" si="16"/>
        <v>0</v>
      </c>
      <c r="J51" s="124">
        <f t="shared" si="16"/>
        <v>0</v>
      </c>
      <c r="K51" s="124"/>
      <c r="L51" s="124"/>
    </row>
    <row r="52" spans="1:12" s="110" customFormat="1" ht="11.25" customHeight="1">
      <c r="A52" s="116">
        <v>323</v>
      </c>
      <c r="B52" s="119" t="s">
        <v>34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</row>
    <row r="53" spans="1:12" s="110" customFormat="1" ht="11.25" customHeight="1">
      <c r="A53" s="116">
        <v>329</v>
      </c>
      <c r="B53" s="119" t="s">
        <v>35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</row>
    <row r="54" spans="1:12" s="110" customFormat="1" ht="11.25" customHeight="1">
      <c r="A54" s="125">
        <v>4</v>
      </c>
      <c r="B54" s="126" t="s">
        <v>39</v>
      </c>
      <c r="C54" s="124">
        <f>C548</f>
        <v>0</v>
      </c>
      <c r="D54" s="124">
        <f aca="true" t="shared" si="17" ref="D54:L54">D548</f>
        <v>0</v>
      </c>
      <c r="E54" s="124">
        <f t="shared" si="17"/>
        <v>0</v>
      </c>
      <c r="F54" s="124">
        <f t="shared" si="17"/>
        <v>0</v>
      </c>
      <c r="G54" s="124">
        <f t="shared" si="17"/>
        <v>0</v>
      </c>
      <c r="H54" s="124">
        <f t="shared" si="17"/>
        <v>0</v>
      </c>
      <c r="I54" s="124">
        <f t="shared" si="17"/>
        <v>0</v>
      </c>
      <c r="J54" s="124">
        <f t="shared" si="17"/>
        <v>0</v>
      </c>
      <c r="K54" s="124">
        <f t="shared" si="17"/>
        <v>0</v>
      </c>
      <c r="L54" s="124">
        <f t="shared" si="17"/>
        <v>0</v>
      </c>
    </row>
    <row r="55" spans="1:12" s="111" customFormat="1" ht="11.25" customHeight="1">
      <c r="A55" s="125">
        <v>42</v>
      </c>
      <c r="B55" s="126" t="s">
        <v>40</v>
      </c>
      <c r="C55" s="124">
        <f>SUM(C56)</f>
        <v>0</v>
      </c>
      <c r="D55" s="124">
        <f aca="true" t="shared" si="18" ref="D55:J55">SUM(D56)</f>
        <v>0</v>
      </c>
      <c r="E55" s="124">
        <f t="shared" si="18"/>
        <v>0</v>
      </c>
      <c r="F55" s="124">
        <f t="shared" si="18"/>
        <v>0</v>
      </c>
      <c r="G55" s="124">
        <f t="shared" si="18"/>
        <v>0</v>
      </c>
      <c r="H55" s="124">
        <f t="shared" si="18"/>
        <v>0</v>
      </c>
      <c r="I55" s="124">
        <f t="shared" si="18"/>
        <v>0</v>
      </c>
      <c r="J55" s="124">
        <f t="shared" si="18"/>
        <v>0</v>
      </c>
      <c r="K55" s="124"/>
      <c r="L55" s="124"/>
    </row>
    <row r="56" spans="1:12" s="110" customFormat="1" ht="11.25" customHeight="1">
      <c r="A56" s="116">
        <v>422</v>
      </c>
      <c r="B56" s="119" t="s">
        <v>38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</row>
    <row r="57" spans="1:12" s="111" customFormat="1" ht="11.25" customHeight="1">
      <c r="A57" s="125"/>
      <c r="B57" s="129" t="s">
        <v>57</v>
      </c>
      <c r="C57" s="124">
        <f>C48+C54</f>
        <v>0</v>
      </c>
      <c r="D57" s="124">
        <f aca="true" t="shared" si="19" ref="D57:L57">D48+D54</f>
        <v>0</v>
      </c>
      <c r="E57" s="124">
        <f t="shared" si="19"/>
        <v>0</v>
      </c>
      <c r="F57" s="124">
        <f t="shared" si="19"/>
        <v>0</v>
      </c>
      <c r="G57" s="124">
        <f t="shared" si="19"/>
        <v>0</v>
      </c>
      <c r="H57" s="124">
        <f t="shared" si="19"/>
        <v>0</v>
      </c>
      <c r="I57" s="124">
        <f t="shared" si="19"/>
        <v>0</v>
      </c>
      <c r="J57" s="124">
        <f t="shared" si="19"/>
        <v>0</v>
      </c>
      <c r="K57" s="124">
        <f t="shared" si="19"/>
        <v>0</v>
      </c>
      <c r="L57" s="124">
        <f t="shared" si="19"/>
        <v>0</v>
      </c>
    </row>
    <row r="58" spans="1:12" s="110" customFormat="1" ht="11.25" customHeight="1">
      <c r="A58" s="116"/>
      <c r="B58" s="119"/>
      <c r="C58" s="118"/>
      <c r="D58" s="118"/>
      <c r="E58" s="118"/>
      <c r="F58" s="118"/>
      <c r="G58" s="118"/>
      <c r="H58" s="118"/>
      <c r="I58" s="118"/>
      <c r="J58" s="118"/>
      <c r="K58" s="118"/>
      <c r="L58" s="118"/>
    </row>
    <row r="59" spans="1:12" s="110" customFormat="1" ht="11.25" customHeight="1">
      <c r="A59" s="125"/>
      <c r="B59" s="119"/>
      <c r="C59" s="118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1:12" s="112" customFormat="1" ht="22.5" customHeight="1">
      <c r="A60" s="132" t="s">
        <v>60</v>
      </c>
      <c r="B60" s="130" t="s">
        <v>62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</row>
    <row r="61" spans="1:12" s="110" customFormat="1" ht="11.25" customHeight="1">
      <c r="A61" s="125">
        <v>3</v>
      </c>
      <c r="B61" s="126" t="s">
        <v>26</v>
      </c>
      <c r="C61" s="127">
        <f>C62</f>
        <v>0</v>
      </c>
      <c r="D61" s="124">
        <f aca="true" t="shared" si="20" ref="D61:L61">D62</f>
        <v>0</v>
      </c>
      <c r="E61" s="124">
        <f t="shared" si="20"/>
        <v>0</v>
      </c>
      <c r="F61" s="127">
        <f t="shared" si="20"/>
        <v>0</v>
      </c>
      <c r="G61" s="124">
        <f t="shared" si="20"/>
        <v>0</v>
      </c>
      <c r="H61" s="124">
        <f t="shared" si="20"/>
        <v>0</v>
      </c>
      <c r="I61" s="124">
        <f t="shared" si="20"/>
        <v>0</v>
      </c>
      <c r="J61" s="124">
        <f t="shared" si="20"/>
        <v>0</v>
      </c>
      <c r="K61" s="127">
        <v>0</v>
      </c>
      <c r="L61" s="127">
        <f t="shared" si="20"/>
        <v>0</v>
      </c>
    </row>
    <row r="62" spans="1:12" s="111" customFormat="1" ht="11.25" customHeight="1">
      <c r="A62" s="125">
        <v>32</v>
      </c>
      <c r="B62" s="126" t="s">
        <v>31</v>
      </c>
      <c r="C62" s="127">
        <v>0</v>
      </c>
      <c r="D62" s="124">
        <f aca="true" t="shared" si="21" ref="D62:K62">SUM(D63)</f>
        <v>0</v>
      </c>
      <c r="E62" s="124">
        <f t="shared" si="21"/>
        <v>0</v>
      </c>
      <c r="F62" s="127">
        <v>0</v>
      </c>
      <c r="G62" s="124">
        <f t="shared" si="21"/>
        <v>0</v>
      </c>
      <c r="H62" s="124">
        <f t="shared" si="21"/>
        <v>0</v>
      </c>
      <c r="I62" s="124">
        <f t="shared" si="21"/>
        <v>0</v>
      </c>
      <c r="J62" s="124">
        <f t="shared" si="21"/>
        <v>0</v>
      </c>
      <c r="K62" s="127">
        <f t="shared" si="21"/>
        <v>0</v>
      </c>
      <c r="L62" s="127">
        <v>0</v>
      </c>
    </row>
    <row r="63" spans="1:12" s="110" customFormat="1" ht="11.25" customHeight="1">
      <c r="A63" s="116">
        <v>324</v>
      </c>
      <c r="B63" s="119" t="s">
        <v>63</v>
      </c>
      <c r="C63" s="128">
        <v>0</v>
      </c>
      <c r="D63" s="118"/>
      <c r="E63" s="118"/>
      <c r="F63" s="128">
        <v>0</v>
      </c>
      <c r="G63" s="118"/>
      <c r="H63" s="118"/>
      <c r="I63" s="118"/>
      <c r="J63" s="118"/>
      <c r="K63" s="128">
        <v>0</v>
      </c>
      <c r="L63" s="128">
        <v>0</v>
      </c>
    </row>
    <row r="64" spans="1:12" s="111" customFormat="1" ht="11.25" customHeight="1">
      <c r="A64" s="125"/>
      <c r="B64" s="129" t="s">
        <v>57</v>
      </c>
      <c r="C64" s="127">
        <v>0</v>
      </c>
      <c r="D64" s="124">
        <f aca="true" t="shared" si="22" ref="D64:L64">D61</f>
        <v>0</v>
      </c>
      <c r="E64" s="124">
        <f t="shared" si="22"/>
        <v>0</v>
      </c>
      <c r="F64" s="127">
        <f t="shared" si="22"/>
        <v>0</v>
      </c>
      <c r="G64" s="124">
        <f t="shared" si="22"/>
        <v>0</v>
      </c>
      <c r="H64" s="124">
        <f t="shared" si="22"/>
        <v>0</v>
      </c>
      <c r="I64" s="124">
        <f t="shared" si="22"/>
        <v>0</v>
      </c>
      <c r="J64" s="124">
        <f t="shared" si="22"/>
        <v>0</v>
      </c>
      <c r="K64" s="127">
        <f t="shared" si="22"/>
        <v>0</v>
      </c>
      <c r="L64" s="127">
        <f t="shared" si="22"/>
        <v>0</v>
      </c>
    </row>
    <row r="65" spans="1:12" s="110" customFormat="1" ht="11.25" customHeight="1">
      <c r="A65" s="125"/>
      <c r="B65" s="126"/>
      <c r="C65" s="124"/>
      <c r="D65" s="124"/>
      <c r="E65" s="124"/>
      <c r="F65" s="124"/>
      <c r="G65" s="124"/>
      <c r="H65" s="124"/>
      <c r="I65" s="124"/>
      <c r="J65" s="124"/>
      <c r="K65" s="127"/>
      <c r="L65" s="127"/>
    </row>
    <row r="66" spans="1:12" s="110" customFormat="1" ht="11.25" customHeight="1">
      <c r="A66" s="125"/>
      <c r="B66" s="126"/>
      <c r="C66" s="124"/>
      <c r="D66" s="124"/>
      <c r="E66" s="124"/>
      <c r="F66" s="124"/>
      <c r="G66" s="124"/>
      <c r="H66" s="124"/>
      <c r="I66" s="124"/>
      <c r="J66" s="124"/>
      <c r="K66" s="124"/>
      <c r="L66" s="124"/>
    </row>
    <row r="67" spans="1:12" s="112" customFormat="1" ht="24" customHeight="1">
      <c r="A67" s="122" t="s">
        <v>55</v>
      </c>
      <c r="B67" s="130"/>
      <c r="C67" s="118"/>
      <c r="D67" s="118"/>
      <c r="E67" s="118"/>
      <c r="F67" s="118"/>
      <c r="G67" s="118"/>
      <c r="H67" s="118"/>
      <c r="I67" s="118"/>
      <c r="J67" s="118"/>
      <c r="K67" s="118"/>
      <c r="L67" s="118"/>
    </row>
    <row r="68" spans="1:12" s="111" customFormat="1" ht="11.25" customHeight="1">
      <c r="A68" s="125">
        <v>3</v>
      </c>
      <c r="B68" s="126" t="s">
        <v>26</v>
      </c>
      <c r="C68" s="124">
        <f>C69+C73</f>
        <v>0</v>
      </c>
      <c r="D68" s="124">
        <f aca="true" t="shared" si="23" ref="D68:L68">D69+D73</f>
        <v>0</v>
      </c>
      <c r="E68" s="124">
        <f t="shared" si="23"/>
        <v>0</v>
      </c>
      <c r="F68" s="124">
        <f t="shared" si="23"/>
        <v>0</v>
      </c>
      <c r="G68" s="124">
        <f t="shared" si="23"/>
        <v>0</v>
      </c>
      <c r="H68" s="124">
        <f t="shared" si="23"/>
        <v>0</v>
      </c>
      <c r="I68" s="124">
        <f t="shared" si="23"/>
        <v>0</v>
      </c>
      <c r="J68" s="124">
        <f t="shared" si="23"/>
        <v>0</v>
      </c>
      <c r="K68" s="124">
        <f t="shared" si="23"/>
        <v>0</v>
      </c>
      <c r="L68" s="124">
        <f t="shared" si="23"/>
        <v>0</v>
      </c>
    </row>
    <row r="69" spans="1:12" s="110" customFormat="1" ht="11.25" customHeight="1">
      <c r="A69" s="125">
        <v>31</v>
      </c>
      <c r="B69" s="126" t="s">
        <v>27</v>
      </c>
      <c r="C69" s="124">
        <f>SUM(C70:C72)</f>
        <v>0</v>
      </c>
      <c r="D69" s="124">
        <f aca="true" t="shared" si="24" ref="D69:J69">SUM(D70:D72)</f>
        <v>0</v>
      </c>
      <c r="E69" s="124">
        <f t="shared" si="24"/>
        <v>0</v>
      </c>
      <c r="F69" s="124">
        <f t="shared" si="24"/>
        <v>0</v>
      </c>
      <c r="G69" s="124">
        <f t="shared" si="24"/>
        <v>0</v>
      </c>
      <c r="H69" s="124">
        <f t="shared" si="24"/>
        <v>0</v>
      </c>
      <c r="I69" s="124">
        <f t="shared" si="24"/>
        <v>0</v>
      </c>
      <c r="J69" s="124">
        <f t="shared" si="24"/>
        <v>0</v>
      </c>
      <c r="K69" s="124"/>
      <c r="L69" s="124"/>
    </row>
    <row r="70" spans="1:12" s="110" customFormat="1" ht="11.25" customHeight="1">
      <c r="A70" s="116">
        <v>311</v>
      </c>
      <c r="B70" s="119" t="s">
        <v>28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</row>
    <row r="71" spans="1:12" s="110" customFormat="1" ht="11.25" customHeight="1">
      <c r="A71" s="116">
        <v>312</v>
      </c>
      <c r="B71" s="119" t="s">
        <v>29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</row>
    <row r="72" spans="1:12" s="110" customFormat="1" ht="11.25" customHeight="1">
      <c r="A72" s="116">
        <v>313</v>
      </c>
      <c r="B72" s="119" t="s">
        <v>30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</row>
    <row r="73" spans="1:12" s="111" customFormat="1" ht="11.25" customHeight="1">
      <c r="A73" s="125">
        <v>32</v>
      </c>
      <c r="B73" s="126" t="s">
        <v>31</v>
      </c>
      <c r="C73" s="124">
        <f>SUM(C74:C77)</f>
        <v>0</v>
      </c>
      <c r="D73" s="124">
        <f aca="true" t="shared" si="25" ref="D73:J73">SUM(D74:D77)</f>
        <v>0</v>
      </c>
      <c r="E73" s="124">
        <f t="shared" si="25"/>
        <v>0</v>
      </c>
      <c r="F73" s="124">
        <f t="shared" si="25"/>
        <v>0</v>
      </c>
      <c r="G73" s="124">
        <f t="shared" si="25"/>
        <v>0</v>
      </c>
      <c r="H73" s="124">
        <f t="shared" si="25"/>
        <v>0</v>
      </c>
      <c r="I73" s="124">
        <f t="shared" si="25"/>
        <v>0</v>
      </c>
      <c r="J73" s="124">
        <f t="shared" si="25"/>
        <v>0</v>
      </c>
      <c r="K73" s="124"/>
      <c r="L73" s="124"/>
    </row>
    <row r="74" spans="1:12" s="110" customFormat="1" ht="11.25" customHeight="1">
      <c r="A74" s="116">
        <v>321</v>
      </c>
      <c r="B74" s="119" t="s">
        <v>32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</row>
    <row r="75" spans="1:12" s="110" customFormat="1" ht="11.25" customHeight="1">
      <c r="A75" s="116">
        <v>322</v>
      </c>
      <c r="B75" s="119" t="s">
        <v>33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</row>
    <row r="76" spans="1:12" s="110" customFormat="1" ht="11.25" customHeight="1">
      <c r="A76" s="116">
        <v>323</v>
      </c>
      <c r="B76" s="119" t="s">
        <v>34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</row>
    <row r="77" spans="1:12" s="110" customFormat="1" ht="11.25" customHeight="1">
      <c r="A77" s="116">
        <v>329</v>
      </c>
      <c r="B77" s="119" t="s">
        <v>35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</row>
    <row r="78" spans="1:12" s="110" customFormat="1" ht="11.25" customHeight="1">
      <c r="A78" s="125">
        <v>4</v>
      </c>
      <c r="B78" s="126" t="s">
        <v>39</v>
      </c>
      <c r="C78" s="124">
        <f>C79</f>
        <v>0</v>
      </c>
      <c r="D78" s="124">
        <f aca="true" t="shared" si="26" ref="D78:L78">D79</f>
        <v>0</v>
      </c>
      <c r="E78" s="124">
        <f t="shared" si="26"/>
        <v>0</v>
      </c>
      <c r="F78" s="124">
        <f t="shared" si="26"/>
        <v>0</v>
      </c>
      <c r="G78" s="124">
        <f t="shared" si="26"/>
        <v>0</v>
      </c>
      <c r="H78" s="124">
        <f t="shared" si="26"/>
        <v>0</v>
      </c>
      <c r="I78" s="124">
        <f t="shared" si="26"/>
        <v>0</v>
      </c>
      <c r="J78" s="124">
        <f t="shared" si="26"/>
        <v>0</v>
      </c>
      <c r="K78" s="124">
        <f t="shared" si="26"/>
        <v>0</v>
      </c>
      <c r="L78" s="124">
        <f t="shared" si="26"/>
        <v>0</v>
      </c>
    </row>
    <row r="79" spans="1:12" s="110" customFormat="1" ht="11.25" customHeight="1">
      <c r="A79" s="125">
        <v>42</v>
      </c>
      <c r="B79" s="126" t="s">
        <v>40</v>
      </c>
      <c r="C79" s="124">
        <f>SUM(C80:C81)</f>
        <v>0</v>
      </c>
      <c r="D79" s="124">
        <f aca="true" t="shared" si="27" ref="D79:J79">SUM(D80:D81)</f>
        <v>0</v>
      </c>
      <c r="E79" s="124">
        <f t="shared" si="27"/>
        <v>0</v>
      </c>
      <c r="F79" s="124">
        <f t="shared" si="27"/>
        <v>0</v>
      </c>
      <c r="G79" s="124">
        <f t="shared" si="27"/>
        <v>0</v>
      </c>
      <c r="H79" s="124">
        <f t="shared" si="27"/>
        <v>0</v>
      </c>
      <c r="I79" s="124">
        <f t="shared" si="27"/>
        <v>0</v>
      </c>
      <c r="J79" s="124">
        <f t="shared" si="27"/>
        <v>0</v>
      </c>
      <c r="K79" s="124"/>
      <c r="L79" s="124"/>
    </row>
    <row r="80" spans="1:12" s="110" customFormat="1" ht="11.25" customHeight="1">
      <c r="A80" s="116">
        <v>422</v>
      </c>
      <c r="B80" s="119" t="s">
        <v>38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</row>
    <row r="81" spans="1:12" s="110" customFormat="1" ht="11.25" customHeight="1">
      <c r="A81" s="116">
        <v>424</v>
      </c>
      <c r="B81" s="119" t="s">
        <v>41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</row>
    <row r="82" spans="1:12" s="111" customFormat="1" ht="11.25" customHeight="1">
      <c r="A82" s="125"/>
      <c r="B82" s="129" t="s">
        <v>57</v>
      </c>
      <c r="C82" s="124">
        <f>C68+C78</f>
        <v>0</v>
      </c>
      <c r="D82" s="124">
        <f aca="true" t="shared" si="28" ref="D82:L82">D68+D78</f>
        <v>0</v>
      </c>
      <c r="E82" s="124">
        <f t="shared" si="28"/>
        <v>0</v>
      </c>
      <c r="F82" s="124">
        <f t="shared" si="28"/>
        <v>0</v>
      </c>
      <c r="G82" s="124">
        <f t="shared" si="28"/>
        <v>0</v>
      </c>
      <c r="H82" s="124">
        <f t="shared" si="28"/>
        <v>0</v>
      </c>
      <c r="I82" s="124">
        <f t="shared" si="28"/>
        <v>0</v>
      </c>
      <c r="J82" s="124">
        <f t="shared" si="28"/>
        <v>0</v>
      </c>
      <c r="K82" s="124">
        <f t="shared" si="28"/>
        <v>0</v>
      </c>
      <c r="L82" s="124">
        <f t="shared" si="28"/>
        <v>0</v>
      </c>
    </row>
    <row r="83" spans="1:12" s="110" customFormat="1" ht="11.25" customHeight="1">
      <c r="A83" s="125"/>
      <c r="B83" s="126"/>
      <c r="C83" s="124"/>
      <c r="D83" s="124"/>
      <c r="E83" s="124"/>
      <c r="F83" s="124"/>
      <c r="G83" s="124"/>
      <c r="H83" s="124"/>
      <c r="I83" s="124"/>
      <c r="J83" s="124"/>
      <c r="K83" s="124"/>
      <c r="L83" s="124"/>
    </row>
    <row r="84" spans="1:12" s="110" customFormat="1" ht="11.25" customHeight="1">
      <c r="A84" s="116"/>
      <c r="B84" s="119"/>
      <c r="C84" s="118"/>
      <c r="D84" s="118"/>
      <c r="E84" s="118"/>
      <c r="F84" s="118"/>
      <c r="G84" s="118"/>
      <c r="H84" s="118"/>
      <c r="I84" s="118"/>
      <c r="J84" s="118"/>
      <c r="K84" s="118"/>
      <c r="L84" s="118"/>
    </row>
    <row r="85" spans="1:12" s="110" customFormat="1" ht="11.25" customHeight="1">
      <c r="A85" s="131" t="s">
        <v>64</v>
      </c>
      <c r="B85" s="123" t="s">
        <v>65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</row>
    <row r="86" spans="1:12" s="110" customFormat="1" ht="11.25" customHeight="1">
      <c r="A86" s="125">
        <v>3</v>
      </c>
      <c r="B86" s="126" t="s">
        <v>26</v>
      </c>
      <c r="C86" s="124">
        <f>C87</f>
        <v>0</v>
      </c>
      <c r="D86" s="124">
        <f aca="true" t="shared" si="29" ref="D86:L86">D87</f>
        <v>0</v>
      </c>
      <c r="E86" s="124">
        <f t="shared" si="29"/>
        <v>0</v>
      </c>
      <c r="F86" s="124">
        <f t="shared" si="29"/>
        <v>0</v>
      </c>
      <c r="G86" s="124">
        <f t="shared" si="29"/>
        <v>0</v>
      </c>
      <c r="H86" s="124">
        <f t="shared" si="29"/>
        <v>0</v>
      </c>
      <c r="I86" s="124">
        <f t="shared" si="29"/>
        <v>0</v>
      </c>
      <c r="J86" s="124">
        <f t="shared" si="29"/>
        <v>0</v>
      </c>
      <c r="K86" s="124">
        <f t="shared" si="29"/>
        <v>0</v>
      </c>
      <c r="L86" s="124">
        <f t="shared" si="29"/>
        <v>0</v>
      </c>
    </row>
    <row r="87" spans="1:12" s="110" customFormat="1" ht="11.25" customHeight="1">
      <c r="A87" s="125">
        <v>32</v>
      </c>
      <c r="B87" s="126" t="s">
        <v>31</v>
      </c>
      <c r="C87" s="124">
        <f>SUM(C88)</f>
        <v>0</v>
      </c>
      <c r="D87" s="124">
        <f aca="true" t="shared" si="30" ref="D87:J87">SUM(D88)</f>
        <v>0</v>
      </c>
      <c r="E87" s="124">
        <f t="shared" si="30"/>
        <v>0</v>
      </c>
      <c r="F87" s="124">
        <f t="shared" si="30"/>
        <v>0</v>
      </c>
      <c r="G87" s="124">
        <f t="shared" si="30"/>
        <v>0</v>
      </c>
      <c r="H87" s="124">
        <f t="shared" si="30"/>
        <v>0</v>
      </c>
      <c r="I87" s="124">
        <f t="shared" si="30"/>
        <v>0</v>
      </c>
      <c r="J87" s="124">
        <f t="shared" si="30"/>
        <v>0</v>
      </c>
      <c r="K87" s="124"/>
      <c r="L87" s="124"/>
    </row>
    <row r="88" spans="1:12" s="110" customFormat="1" ht="11.25" customHeight="1">
      <c r="A88" s="116">
        <v>329</v>
      </c>
      <c r="B88" s="119" t="s">
        <v>35</v>
      </c>
      <c r="C88" s="118"/>
      <c r="D88" s="118"/>
      <c r="E88" s="118"/>
      <c r="F88" s="118"/>
      <c r="G88" s="118"/>
      <c r="H88" s="118"/>
      <c r="I88" s="118"/>
      <c r="J88" s="118"/>
      <c r="K88" s="118"/>
      <c r="L88" s="118"/>
    </row>
    <row r="89" spans="1:12" s="110" customFormat="1" ht="11.25" customHeight="1">
      <c r="A89" s="125"/>
      <c r="B89" s="129" t="s">
        <v>57</v>
      </c>
      <c r="C89" s="124">
        <f>C86</f>
        <v>0</v>
      </c>
      <c r="D89" s="124">
        <f aca="true" t="shared" si="31" ref="D89:L89">D86</f>
        <v>0</v>
      </c>
      <c r="E89" s="124">
        <f t="shared" si="31"/>
        <v>0</v>
      </c>
      <c r="F89" s="124">
        <f t="shared" si="31"/>
        <v>0</v>
      </c>
      <c r="G89" s="124">
        <f t="shared" si="31"/>
        <v>0</v>
      </c>
      <c r="H89" s="124">
        <f t="shared" si="31"/>
        <v>0</v>
      </c>
      <c r="I89" s="124">
        <f t="shared" si="31"/>
        <v>0</v>
      </c>
      <c r="J89" s="124">
        <f t="shared" si="31"/>
        <v>0</v>
      </c>
      <c r="K89" s="124">
        <f t="shared" si="31"/>
        <v>0</v>
      </c>
      <c r="L89" s="124">
        <f t="shared" si="31"/>
        <v>0</v>
      </c>
    </row>
    <row r="90" spans="1:12" s="110" customFormat="1" ht="11.25" customHeight="1">
      <c r="A90" s="116"/>
      <c r="B90" s="119"/>
      <c r="C90" s="118"/>
      <c r="D90" s="118"/>
      <c r="E90" s="118"/>
      <c r="F90" s="118"/>
      <c r="G90" s="118"/>
      <c r="H90" s="118"/>
      <c r="I90" s="118"/>
      <c r="J90" s="118"/>
      <c r="K90" s="118"/>
      <c r="L90" s="118"/>
    </row>
    <row r="91" spans="1:12" s="110" customFormat="1" ht="11.25" customHeight="1">
      <c r="A91" s="125"/>
      <c r="B91" s="129" t="s">
        <v>66</v>
      </c>
      <c r="C91" s="127">
        <f>SUM(C18+C26+C44+C64)</f>
        <v>752800</v>
      </c>
      <c r="D91" s="127">
        <f>SUM(D18+D26+D44+D64)</f>
        <v>678500</v>
      </c>
      <c r="E91" s="127">
        <f aca="true" t="shared" si="32" ref="E91:J91">E44+E57+E64+E88</f>
        <v>4500</v>
      </c>
      <c r="F91" s="127">
        <f t="shared" si="32"/>
        <v>51500</v>
      </c>
      <c r="G91" s="124">
        <f t="shared" si="32"/>
        <v>0</v>
      </c>
      <c r="H91" s="127">
        <f t="shared" si="32"/>
        <v>14000</v>
      </c>
      <c r="I91" s="127">
        <f t="shared" si="32"/>
        <v>4300</v>
      </c>
      <c r="J91" s="124">
        <f t="shared" si="32"/>
        <v>0</v>
      </c>
      <c r="K91" s="127">
        <f>SUM(K18+K26+K44+K64)</f>
        <v>752800</v>
      </c>
      <c r="L91" s="127">
        <f>SUM(L18+L26+L44+L64)</f>
        <v>752800</v>
      </c>
    </row>
    <row r="92" spans="1:12" s="110" customFormat="1" ht="11.25" customHeight="1">
      <c r="A92" s="116"/>
      <c r="B92" s="119"/>
      <c r="C92" s="118"/>
      <c r="D92" s="118"/>
      <c r="E92" s="118"/>
      <c r="F92" s="118"/>
      <c r="G92" s="118"/>
      <c r="H92" s="118"/>
      <c r="I92" s="118"/>
      <c r="J92" s="118"/>
      <c r="K92" s="118"/>
      <c r="L92" s="118"/>
    </row>
    <row r="93" spans="1:12" s="110" customFormat="1" ht="12.7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</row>
    <row r="94" spans="1:12" s="110" customFormat="1" ht="12.75">
      <c r="A94" s="122" t="s">
        <v>45</v>
      </c>
      <c r="B94" s="123" t="s">
        <v>47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</row>
    <row r="95" spans="1:12" s="110" customFormat="1" ht="12.75">
      <c r="A95" s="125">
        <v>3</v>
      </c>
      <c r="B95" s="126" t="s">
        <v>26</v>
      </c>
      <c r="C95" s="139"/>
      <c r="D95" s="139"/>
      <c r="E95" s="139"/>
      <c r="F95" s="139"/>
      <c r="G95" s="140"/>
      <c r="H95" s="140"/>
      <c r="I95" s="140"/>
      <c r="J95" s="140"/>
      <c r="K95" s="139"/>
      <c r="L95" s="139"/>
    </row>
    <row r="96" spans="1:12" s="110" customFormat="1" ht="12.75">
      <c r="A96" s="125">
        <v>31</v>
      </c>
      <c r="B96" s="126" t="s">
        <v>27</v>
      </c>
      <c r="C96" s="138"/>
      <c r="D96" s="138"/>
      <c r="E96" s="138"/>
      <c r="F96" s="138"/>
      <c r="G96" s="133"/>
      <c r="H96" s="133"/>
      <c r="I96" s="133"/>
      <c r="J96" s="133"/>
      <c r="K96" s="138"/>
      <c r="L96" s="138"/>
    </row>
    <row r="97" spans="1:12" s="110" customFormat="1" ht="12.75">
      <c r="A97" s="116">
        <v>311</v>
      </c>
      <c r="B97" s="119" t="s">
        <v>28</v>
      </c>
      <c r="C97" s="138"/>
      <c r="D97" s="138"/>
      <c r="E97" s="138"/>
      <c r="F97" s="138"/>
      <c r="G97" s="133"/>
      <c r="H97" s="133"/>
      <c r="I97" s="133"/>
      <c r="J97" s="133"/>
      <c r="K97" s="138"/>
      <c r="L97" s="138"/>
    </row>
    <row r="98" spans="1:12" s="110" customFormat="1" ht="12.75">
      <c r="A98" s="116">
        <v>312</v>
      </c>
      <c r="B98" s="119" t="s">
        <v>29</v>
      </c>
      <c r="C98" s="138"/>
      <c r="D98" s="138"/>
      <c r="E98" s="138"/>
      <c r="F98" s="138"/>
      <c r="G98" s="133"/>
      <c r="H98" s="133"/>
      <c r="I98" s="133"/>
      <c r="J98" s="133"/>
      <c r="K98" s="138"/>
      <c r="L98" s="138"/>
    </row>
    <row r="99" spans="1:12" s="110" customFormat="1" ht="12.75">
      <c r="A99" s="116">
        <v>313</v>
      </c>
      <c r="B99" s="119" t="s">
        <v>30</v>
      </c>
      <c r="C99" s="138"/>
      <c r="D99" s="138"/>
      <c r="E99" s="138"/>
      <c r="F99" s="138"/>
      <c r="G99" s="133"/>
      <c r="H99" s="133"/>
      <c r="I99" s="133"/>
      <c r="J99" s="133"/>
      <c r="K99" s="138"/>
      <c r="L99" s="138"/>
    </row>
    <row r="100" spans="1:12" s="110" customFormat="1" ht="12.75">
      <c r="A100" s="125">
        <v>32</v>
      </c>
      <c r="B100" s="126" t="s">
        <v>31</v>
      </c>
      <c r="C100" s="138"/>
      <c r="D100" s="138"/>
      <c r="E100" s="138"/>
      <c r="F100" s="138"/>
      <c r="G100" s="133"/>
      <c r="H100" s="133"/>
      <c r="I100" s="133"/>
      <c r="J100" s="133"/>
      <c r="K100" s="138"/>
      <c r="L100" s="138"/>
    </row>
    <row r="101" spans="1:12" s="110" customFormat="1" ht="12.75">
      <c r="A101" s="125"/>
      <c r="B101" s="126"/>
      <c r="C101" s="138"/>
      <c r="D101" s="138"/>
      <c r="E101" s="138"/>
      <c r="F101" s="138"/>
      <c r="G101" s="133"/>
      <c r="H101" s="133"/>
      <c r="I101" s="133"/>
      <c r="J101" s="133"/>
      <c r="K101" s="138"/>
      <c r="L101" s="138"/>
    </row>
    <row r="102" spans="1:12" s="110" customFormat="1" ht="12.75">
      <c r="A102" s="125"/>
      <c r="B102" s="126"/>
      <c r="C102" s="133"/>
      <c r="D102" s="138"/>
      <c r="E102" s="138"/>
      <c r="F102" s="138"/>
      <c r="G102" s="133"/>
      <c r="H102" s="133"/>
      <c r="I102" s="133"/>
      <c r="J102" s="133"/>
      <c r="K102" s="133"/>
      <c r="L102" s="133"/>
    </row>
    <row r="103" spans="1:12" s="110" customFormat="1" ht="22.5">
      <c r="A103" s="125">
        <v>4</v>
      </c>
      <c r="B103" s="126" t="s">
        <v>39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</row>
    <row r="104" spans="1:12" s="110" customFormat="1" ht="22.5">
      <c r="A104" s="125">
        <v>42</v>
      </c>
      <c r="B104" s="126" t="s">
        <v>40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</row>
    <row r="105" spans="1:12" s="110" customFormat="1" ht="12.75">
      <c r="A105" s="116">
        <v>422</v>
      </c>
      <c r="B105" s="119" t="s">
        <v>38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</row>
    <row r="106" spans="1:12" s="110" customFormat="1" ht="22.5">
      <c r="A106" s="116">
        <v>424</v>
      </c>
      <c r="B106" s="119" t="s">
        <v>41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</row>
    <row r="107" spans="1:12" s="110" customFormat="1" ht="12.75">
      <c r="A107" s="133"/>
      <c r="B107" s="142" t="s">
        <v>68</v>
      </c>
      <c r="C107" s="141">
        <f>SUM(C18+C26+C44+C64+C95)</f>
        <v>752800</v>
      </c>
      <c r="D107" s="141">
        <f>SUM(D18+D26+D95)</f>
        <v>678500</v>
      </c>
      <c r="E107" s="141">
        <v>4500</v>
      </c>
      <c r="F107" s="141">
        <v>51500</v>
      </c>
      <c r="G107" s="141">
        <v>0</v>
      </c>
      <c r="H107" s="141">
        <v>14000</v>
      </c>
      <c r="I107" s="141">
        <v>4300</v>
      </c>
      <c r="J107" s="141">
        <v>0</v>
      </c>
      <c r="K107" s="141">
        <f>SUM(K18+K26+K44+K64+K95)</f>
        <v>752800</v>
      </c>
      <c r="L107" s="141">
        <f>SUM(L18+L26+L44+L64+L95)</f>
        <v>752800</v>
      </c>
    </row>
    <row r="108" spans="1:12" s="110" customFormat="1" ht="12.75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</row>
    <row r="109" spans="1:12" s="110" customFormat="1" ht="12.75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</row>
    <row r="110" spans="1:12" s="110" customFormat="1" ht="12.75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</row>
    <row r="111" spans="1:12" s="110" customFormat="1" ht="12.75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</row>
    <row r="112" spans="1:12" s="110" customFormat="1" ht="12.75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</row>
    <row r="113" spans="1:12" s="110" customFormat="1" ht="12.75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</row>
    <row r="114" spans="1:12" s="110" customFormat="1" ht="12.75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</row>
    <row r="115" spans="1:12" s="110" customFormat="1" ht="12.75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</row>
    <row r="116" spans="1:12" ht="12.75">
      <c r="A116" s="113"/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1:12" ht="12.75">
      <c r="A117" s="113"/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1:12" ht="12.75">
      <c r="A118" s="113"/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1:12" ht="12.75">
      <c r="A119" s="113"/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1:12" ht="12.75">
      <c r="A120" s="113"/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1:12" ht="12.75">
      <c r="A121" s="113"/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1:12" ht="12.75">
      <c r="A122" s="113"/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1:12" ht="12.75">
      <c r="A123" s="113"/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1:12" ht="12.75">
      <c r="A124" s="11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11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11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11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11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11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11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11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11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11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11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11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11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11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11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11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11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11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11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11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11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11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11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11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11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11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11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11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11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11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11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11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11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11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11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11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11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11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11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11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11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11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11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11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11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11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11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11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11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11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11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11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11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11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11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11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11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11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11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11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11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11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11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11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11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11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11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11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11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11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11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11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11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11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11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11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11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11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11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11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11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11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11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11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11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11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11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11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11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11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11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11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11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11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11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11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11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11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11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11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11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11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11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11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11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11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11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11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11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11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11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11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11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11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11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11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11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11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11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11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11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11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11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11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11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11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11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11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11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11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11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11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11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11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11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11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11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11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11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11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11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11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11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11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11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11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11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11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11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11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11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11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11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11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11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11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11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11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11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11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11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11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11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11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11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11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11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11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11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11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11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11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11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11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11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11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11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11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11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11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11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11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11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11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11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11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11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11"/>
      <c r="B311" s="4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11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11"/>
      <c r="B313" s="4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11"/>
      <c r="B314" s="4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11"/>
      <c r="B315" s="4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11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11"/>
      <c r="B317" s="4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11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11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11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11"/>
      <c r="B321" s="4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11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11"/>
      <c r="B323" s="4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11"/>
      <c r="B324" s="4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11"/>
      <c r="B325" s="4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11"/>
      <c r="B326" s="4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11"/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11"/>
      <c r="B328" s="4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11"/>
      <c r="B329" s="4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11"/>
      <c r="B330" s="4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11"/>
      <c r="B331" s="4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11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11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11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11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11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11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11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11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11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11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11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11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11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11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11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11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11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11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11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11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11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11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11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11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11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11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11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11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11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11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11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11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11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11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11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11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11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11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11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11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11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11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11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11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11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11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11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11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11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11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11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11"/>
      <c r="B383" s="4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11"/>
      <c r="B384" s="4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11"/>
      <c r="B385" s="4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11"/>
      <c r="B386" s="4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11"/>
      <c r="B387" s="4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11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11"/>
      <c r="B389" s="4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11"/>
      <c r="B390" s="4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11"/>
      <c r="B391" s="4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11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11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11"/>
      <c r="B394" s="4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11"/>
      <c r="B395" s="4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11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11"/>
      <c r="B397" s="4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11"/>
      <c r="B398" s="4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11"/>
      <c r="B399" s="4"/>
      <c r="C399" s="3"/>
      <c r="D399" s="3"/>
      <c r="E399" s="3"/>
      <c r="F399" s="3"/>
      <c r="G399" s="3"/>
      <c r="H399" s="3"/>
      <c r="I399" s="3"/>
      <c r="J399" s="3"/>
      <c r="K399" s="3"/>
      <c r="L399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2018-11-14T12:27:51Z</cp:lastPrinted>
  <dcterms:created xsi:type="dcterms:W3CDTF">2013-09-11T11:00:21Z</dcterms:created>
  <dcterms:modified xsi:type="dcterms:W3CDTF">2018-11-14T12:28:54Z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